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<sst xmlns="http://schemas.openxmlformats.org/spreadsheetml/2006/main" count="45" uniqueCount="28">
  <si>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</si>
  <si>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</si>
  <si>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</si>
  <si>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</si>
  <si>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</si>
  <si>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</si>
  <si>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</si>
  <si>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</si>
  <si>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</si>
  <si>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</si>
  <si>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</si>
  <si>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</si>
  <si>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</si>
  <si>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</si>
  <si>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</si>
  <si>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</si>
  <si>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</si>
  <si>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</si>
  <si>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</si>
  <si>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</si>
  <si>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</si>
  <si>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к Соглашению №1</t>
  </si>
  <si>
    <t>от   "18" февраля 2015г.</t>
  </si>
  <si>
    <t>ООО "Базис"</t>
  </si>
  <si>
    <t>исп. Шалаев Сергей Александрович (81371)62005</t>
  </si>
  <si>
    <t>Глава администрации ______________Бычинина М.В.             
Главный бухгалтер_________________Никулина Ю.Н.</t>
  </si>
  <si>
    <t>х</t>
  </si>
  <si>
    <t>Отчет администрации муниципального образования Большеколпанское сельское поселение Гатчинского муниципального района Ленинградской области 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февраля 2016 года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</si>
</sst>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45" zoomScaleNormal="145" zoomScalePageLayoutView="0" workbookViewId="0" topLeftCell="A1">
      <selection activeCell="N10" sqref="N10:N15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6.7109375" style="3" customWidth="1"/>
    <col min="8" max="8" width="9.7109375" style="4" customWidth="1"/>
    <col min="9" max="9" width="9.57421875" style="4" customWidth="1"/>
    <col min="10" max="10" width="9.00390625" style="4" customWidth="1"/>
    <col min="11" max="11" width="9.28125" style="4" customWidth="1"/>
    <col min="12" max="12" width="9.140625" style="4" customWidth="1"/>
    <col min="13" max="13" width="10.140625" style="4" customWidth="1"/>
    <col min="14" max="14" width="9.421875" style="2" customWidth="1"/>
    <col min="15" max="15" width="8.28125" style="3" customWidth="1"/>
    <col min="16" max="16" width="11.140625" style="3" customWidth="1"/>
    <col min="17" max="17" width="8.1406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8:21" ht="10.5">
      <c r="R1" s="19" t="s">
        <v>16</v>
      </c>
      <c r="S1" s="19"/>
      <c r="T1" s="19"/>
      <c r="U1" s="19"/>
    </row>
    <row r="2" spans="18:21" ht="10.5">
      <c r="R2" s="19" t="s">
        <v>21</v>
      </c>
      <c r="S2" s="19"/>
      <c r="T2" s="19"/>
      <c r="U2" s="19"/>
    </row>
    <row r="3" spans="18:21" ht="10.5">
      <c r="R3" s="19" t="s">
        <v>22</v>
      </c>
      <c r="S3" s="19"/>
      <c r="T3" s="19"/>
      <c r="U3" s="19"/>
    </row>
    <row r="4" spans="1:17" ht="66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6:17" ht="12" customHeight="1">
      <c r="P6" s="23" t="s">
        <v>20</v>
      </c>
      <c r="Q6" s="23"/>
    </row>
    <row r="7" spans="1:19" ht="10.5" customHeight="1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7" t="s">
        <v>18</v>
      </c>
      <c r="O7" s="28"/>
      <c r="P7" s="28"/>
      <c r="Q7" s="28"/>
      <c r="R7" s="28"/>
      <c r="S7" s="29"/>
    </row>
    <row r="8" spans="1:19" ht="10.5" customHeight="1">
      <c r="A8" s="20" t="s">
        <v>7</v>
      </c>
      <c r="B8" s="20" t="s">
        <v>13</v>
      </c>
      <c r="C8" s="20" t="s">
        <v>8</v>
      </c>
      <c r="D8" s="24" t="s">
        <v>19</v>
      </c>
      <c r="E8" s="20" t="s">
        <v>10</v>
      </c>
      <c r="F8" s="20" t="s">
        <v>11</v>
      </c>
      <c r="G8" s="20" t="s">
        <v>9</v>
      </c>
      <c r="H8" s="21" t="s">
        <v>2</v>
      </c>
      <c r="I8" s="21"/>
      <c r="J8" s="21"/>
      <c r="K8" s="21"/>
      <c r="L8" s="22"/>
      <c r="M8" s="22"/>
      <c r="N8" s="30" t="s">
        <v>3</v>
      </c>
      <c r="O8" s="27" t="s">
        <v>4</v>
      </c>
      <c r="P8" s="28"/>
      <c r="Q8" s="28"/>
      <c r="R8" s="28"/>
      <c r="S8" s="29"/>
    </row>
    <row r="9" spans="1:19" ht="52.5">
      <c r="A9" s="20"/>
      <c r="B9" s="20"/>
      <c r="C9" s="20"/>
      <c r="D9" s="25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30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10.5">
      <c r="A10" s="5" t="s">
        <v>23</v>
      </c>
      <c r="B10" s="8">
        <v>42149</v>
      </c>
      <c r="C10" s="8">
        <v>42160</v>
      </c>
      <c r="D10" s="8">
        <v>42719</v>
      </c>
      <c r="E10" s="6">
        <v>49</v>
      </c>
      <c r="F10" s="6">
        <v>59.38</v>
      </c>
      <c r="G10" s="6">
        <v>36430</v>
      </c>
      <c r="H10" s="13">
        <f>SUM(I10:L10)</f>
        <v>2163213.4</v>
      </c>
      <c r="I10" s="6">
        <v>792671.04</v>
      </c>
      <c r="J10" s="6">
        <v>396959.58</v>
      </c>
      <c r="K10" s="6">
        <v>595439.38</v>
      </c>
      <c r="L10" s="6">
        <v>378143.4</v>
      </c>
      <c r="M10" s="5" t="s">
        <v>26</v>
      </c>
      <c r="N10" s="6">
        <f>O10+P10+Q10+R10</f>
        <v>757124.69</v>
      </c>
      <c r="O10" s="6">
        <f>158534.21+118900.66</f>
        <v>277434.87</v>
      </c>
      <c r="P10" s="6">
        <f>79391.91+59543.94</f>
        <v>138935.85</v>
      </c>
      <c r="Q10" s="6">
        <f>140013.7+89315.9</f>
        <v>229329.6</v>
      </c>
      <c r="R10" s="10">
        <f>54702.86+56721.51</f>
        <v>111424.37</v>
      </c>
      <c r="S10" s="5" t="s">
        <v>26</v>
      </c>
    </row>
    <row r="11" spans="1:19" ht="10.5">
      <c r="A11" s="5" t="s">
        <v>23</v>
      </c>
      <c r="B11" s="8">
        <v>42149</v>
      </c>
      <c r="C11" s="8">
        <v>42160</v>
      </c>
      <c r="D11" s="8">
        <v>42719</v>
      </c>
      <c r="E11" s="6">
        <v>183.14</v>
      </c>
      <c r="F11" s="6">
        <v>209.6</v>
      </c>
      <c r="G11" s="6">
        <v>36430</v>
      </c>
      <c r="H11" s="13">
        <f>SUM(I11:L11)</f>
        <v>7635728</v>
      </c>
      <c r="I11" s="6">
        <v>2962648.46</v>
      </c>
      <c r="J11" s="6">
        <v>1483656.7</v>
      </c>
      <c r="K11" s="6">
        <v>2225485.04</v>
      </c>
      <c r="L11" s="6">
        <v>963937.8</v>
      </c>
      <c r="M11" s="5" t="s">
        <v>26</v>
      </c>
      <c r="N11" s="6">
        <f>O11+P11+Q11+R11</f>
        <v>2672504.8</v>
      </c>
      <c r="O11" s="6">
        <f>592529.69+444397.27</f>
        <v>1036926.96</v>
      </c>
      <c r="P11" s="6">
        <f>296731.34+222548.51</f>
        <v>519279.85000000003</v>
      </c>
      <c r="Q11" s="6">
        <f>454173.81+333822.76</f>
        <v>787996.5700000001</v>
      </c>
      <c r="R11" s="10">
        <f>183710.76+144590.66</f>
        <v>328301.42000000004</v>
      </c>
      <c r="S11" s="5" t="s">
        <v>26</v>
      </c>
    </row>
    <row r="12" spans="1:19" ht="10.5">
      <c r="A12" s="5" t="s">
        <v>23</v>
      </c>
      <c r="B12" s="8">
        <v>42149</v>
      </c>
      <c r="C12" s="8">
        <v>42160</v>
      </c>
      <c r="D12" s="8">
        <v>42719</v>
      </c>
      <c r="E12" s="6">
        <v>356.1</v>
      </c>
      <c r="F12" s="6">
        <v>420.49</v>
      </c>
      <c r="G12" s="6">
        <v>36430</v>
      </c>
      <c r="H12" s="13">
        <f>SUM(I12:L12)</f>
        <v>15318450.7</v>
      </c>
      <c r="I12" s="14">
        <v>5760615.47</v>
      </c>
      <c r="J12" s="14">
        <v>2884843.01</v>
      </c>
      <c r="K12" s="14">
        <v>4327264.52</v>
      </c>
      <c r="L12" s="14">
        <v>2345727.7</v>
      </c>
      <c r="M12" s="5" t="s">
        <v>26</v>
      </c>
      <c r="N12" s="6">
        <f>O12+P12+Q12+R12</f>
        <v>5361457.75</v>
      </c>
      <c r="O12" s="6">
        <f>1152123.1+864092.32</f>
        <v>2016215.42</v>
      </c>
      <c r="P12" s="6">
        <f>576968.6+432726.45</f>
        <v>1009695.05</v>
      </c>
      <c r="Q12" s="6">
        <f>950234.09+649089.68</f>
        <v>1599323.77</v>
      </c>
      <c r="R12" s="10">
        <f>384364.35+351859.16</f>
        <v>736223.51</v>
      </c>
      <c r="S12" s="5" t="s">
        <v>26</v>
      </c>
    </row>
    <row r="13" spans="1:19" ht="10.5">
      <c r="A13" s="5" t="s">
        <v>23</v>
      </c>
      <c r="B13" s="8">
        <v>42149</v>
      </c>
      <c r="C13" s="8">
        <v>42160</v>
      </c>
      <c r="D13" s="8">
        <v>42719</v>
      </c>
      <c r="E13" s="6">
        <v>512</v>
      </c>
      <c r="F13" s="6">
        <v>531.31</v>
      </c>
      <c r="G13" s="6">
        <v>36430</v>
      </c>
      <c r="H13" s="13">
        <f>SUM(I13:L13)</f>
        <v>19355623.3</v>
      </c>
      <c r="I13" s="14">
        <v>8282603.54</v>
      </c>
      <c r="J13" s="14">
        <v>4147822.58</v>
      </c>
      <c r="K13" s="14">
        <v>6221733.88</v>
      </c>
      <c r="L13" s="14">
        <v>703463.3</v>
      </c>
      <c r="M13" s="5" t="s">
        <v>26</v>
      </c>
      <c r="N13" s="6">
        <f>O13+P13+Q13+R13</f>
        <v>6774468.160000001</v>
      </c>
      <c r="O13" s="6">
        <f>1656520.7+1242390.53</f>
        <v>2898911.23</v>
      </c>
      <c r="P13" s="6">
        <f>829564.52+622173.39</f>
        <v>1451737.9100000001</v>
      </c>
      <c r="Q13" s="6">
        <f>986148.08+1004776.98</f>
        <v>1990925.06</v>
      </c>
      <c r="R13" s="10">
        <f>398891.36+34002.6</f>
        <v>432893.95999999996</v>
      </c>
      <c r="S13" s="5" t="s">
        <v>26</v>
      </c>
    </row>
    <row r="14" spans="1:19" ht="10.5">
      <c r="A14" s="5" t="s">
        <v>23</v>
      </c>
      <c r="B14" s="8">
        <v>42149</v>
      </c>
      <c r="C14" s="8">
        <v>42160</v>
      </c>
      <c r="D14" s="8">
        <v>42719</v>
      </c>
      <c r="E14" s="6">
        <v>365.1</v>
      </c>
      <c r="F14" s="6">
        <v>395.98</v>
      </c>
      <c r="G14" s="6">
        <v>36430</v>
      </c>
      <c r="H14" s="15">
        <f>SUM(I14:L14)</f>
        <v>14425551.4</v>
      </c>
      <c r="I14" s="6">
        <v>5906208.1</v>
      </c>
      <c r="J14" s="6">
        <v>2957753.96</v>
      </c>
      <c r="K14" s="6">
        <v>4436630.94</v>
      </c>
      <c r="L14" s="6">
        <v>1124958.4</v>
      </c>
      <c r="M14" s="5" t="s">
        <v>26</v>
      </c>
      <c r="N14" s="6">
        <f>O14+P14+Q14+R14</f>
        <v>5048942.99</v>
      </c>
      <c r="O14" s="6">
        <f>1181241.62+885931.22</f>
        <v>2067172.84</v>
      </c>
      <c r="P14" s="6">
        <f>591550.79+443663.09</f>
        <v>1035213.8800000001</v>
      </c>
      <c r="Q14" s="6">
        <v>1706295.61</v>
      </c>
      <c r="R14" s="17">
        <v>240260.66</v>
      </c>
      <c r="S14" s="5" t="s">
        <v>26</v>
      </c>
    </row>
    <row r="15" ht="12.75" customHeight="1">
      <c r="R15" s="16"/>
    </row>
    <row r="16" spans="1:12" ht="42" customHeight="1">
      <c r="A16" s="18" t="s">
        <v>25</v>
      </c>
      <c r="B16" s="18"/>
      <c r="C16" s="18"/>
      <c r="D16" s="18"/>
      <c r="E16" s="18"/>
      <c r="H16" s="11"/>
      <c r="I16" s="11"/>
      <c r="J16" s="11"/>
      <c r="K16" s="11"/>
      <c r="L16" s="11"/>
    </row>
    <row r="17" ht="10.5">
      <c r="H17" s="12"/>
    </row>
    <row r="18" spans="1:8" ht="10.5" customHeight="1">
      <c r="A18" s="18" t="s">
        <v>24</v>
      </c>
      <c r="B18" s="18"/>
      <c r="C18" s="18"/>
      <c r="D18" s="18"/>
      <c r="E18" s="18"/>
      <c r="H18" s="12"/>
    </row>
    <row r="19" ht="10.5">
      <c r="H19" s="12"/>
    </row>
    <row r="20" ht="10.5">
      <c r="H20" s="12"/>
    </row>
  </sheetData>
  <sheetProtection/>
  <mergeCells count="19">
    <mergeCell ref="D8:D9"/>
    <mergeCell ref="A8:A9"/>
    <mergeCell ref="A4:Q4"/>
    <mergeCell ref="N7:S7"/>
    <mergeCell ref="O8:S8"/>
    <mergeCell ref="G8:G9"/>
    <mergeCell ref="N8:N9"/>
    <mergeCell ref="B8:B9"/>
    <mergeCell ref="A7:M7"/>
    <mergeCell ref="A16:E16"/>
    <mergeCell ref="A18:E18"/>
    <mergeCell ref="R1:U1"/>
    <mergeCell ref="R2:U2"/>
    <mergeCell ref="R3:U3"/>
    <mergeCell ref="C8:C9"/>
    <mergeCell ref="E8:E9"/>
    <mergeCell ref="H8:M8"/>
    <mergeCell ref="P6:Q6"/>
    <mergeCell ref="F8:F9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2016-02-02T14:45:23Z</cp:lastPrinted>
  <dcterms:created xsi:type="dcterms:W3CDTF">1996-10-08T23:32:33Z</dcterms:created>
  <dcterms:modified xsi:type="dcterms:W3CDTF">2016-06-03T07:14:21Z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