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<sst xmlns="http://schemas.openxmlformats.org/spreadsheetml/2006/main" count="82" uniqueCount="81">
  <si>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</si>
  <si>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</si>
  <si>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</si>
  <si>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</si>
  <si>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</si>
  <si>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</si>
  <si>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</si>
  <si>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</si>
  <si>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</si>
  <si>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</si>
  <si>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</si>
  <si>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</si>
  <si>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</si>
  <si>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</si>
  <si>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</si>
  <si>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</si>
  <si>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</si>
  <si>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</si>
  <si>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</si>
  <si>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</si>
  <si>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</si>
  <si>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</si>
  <si>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</si>
  <si>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</si>
  <si>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</si>
  <si>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</si>
  <si>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</si>
  <si>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</si>
  <si>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</si>
  <si>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</si>
  <si>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</si>
  <si>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</si>
  <si>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</si>
  <si>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</si>
  <si>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</si>
  <si>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</si>
  <si>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</si>
  <si>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</si>
  <si>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</si>
  <si>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</si>
  <si>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</si>
  <si>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</si>
  <si>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</si>
  <si>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</si>
  <si>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</si>
  <si>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</si>
  <si>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</si>
  <si>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</si>
  <si>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</si>
  <si>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</si>
  <si>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</si>
  <si>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</si>
  <si>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</si>
  <si>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</si>
  <si>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</si>
  <si>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</si>
  <si>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</si>
  <si>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</si>
  <si>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</si>
  <si>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</si>
  <si>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</si>
  <si>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</si>
  <si>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</si>
  <si>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</si>
  <si>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</si>
  <si>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</si>
  <si>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</si>
  <si>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</si>
  <si>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</si>
  <si>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</si>
  <si>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</si>
  <si>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</si>
  <si>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Исполнитель:Никонова Е.Ю.</t>
  </si>
  <si>
    <t xml:space="preserve">                                к Отчету об исполнении бюджета</t>
  </si>
  <si>
    <t>Бюджет 2013 год, тыс.руб.</t>
  </si>
  <si>
    <t>Дорожное хозяйство</t>
  </si>
  <si>
    <t>0409</t>
  </si>
  <si>
    <t>Исполнение за 1 полуг. 2012г.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</si>
  <si>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2013 года </t>
  </si>
  <si>
    <t xml:space="preserve">             за 1 полуг.2013 г.</t>
  </si>
  <si>
    <t>01.07.2013г.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</si>
</sst>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57" t="s">
        <v>73</v>
      </c>
      <c r="C3" s="57"/>
      <c r="D3" s="57"/>
      <c r="E3" s="57"/>
      <c r="F3" s="57"/>
      <c r="G3" s="57"/>
    </row>
    <row r="4" spans="1:7" ht="12.75">
      <c r="A4" s="27" t="s">
        <v>52</v>
      </c>
      <c r="B4" s="58" t="s">
        <v>68</v>
      </c>
      <c r="C4" s="58"/>
      <c r="D4" s="58"/>
      <c r="E4" s="58"/>
      <c r="F4" s="58"/>
      <c r="G4" s="58"/>
    </row>
    <row r="5" spans="1:7" ht="12.75" customHeight="1">
      <c r="A5" s="2"/>
      <c r="B5" s="42"/>
      <c r="C5" s="42"/>
      <c r="D5" s="42"/>
      <c r="F5" s="64" t="s">
        <v>79</v>
      </c>
      <c r="G5" s="64"/>
    </row>
    <row r="6" spans="1:4" ht="6.75" customHeight="1">
      <c r="A6" s="2"/>
      <c r="B6" s="61"/>
      <c r="C6" s="61"/>
      <c r="D6" s="61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9" t="s">
        <v>78</v>
      </c>
      <c r="B9" s="59"/>
      <c r="C9" s="59"/>
      <c r="D9" s="59"/>
    </row>
    <row r="10" spans="1:4" ht="6.75" customHeight="1" thickBot="1">
      <c r="A10" s="60"/>
      <c r="B10" s="60"/>
      <c r="C10" s="60"/>
      <c r="D10" s="60"/>
    </row>
    <row r="11" spans="1:11" ht="15.75" customHeight="1">
      <c r="A11" s="65" t="s">
        <v>0</v>
      </c>
      <c r="B11" s="50" t="s">
        <v>1</v>
      </c>
      <c r="C11" s="67" t="s">
        <v>36</v>
      </c>
      <c r="D11" s="55" t="s">
        <v>74</v>
      </c>
      <c r="E11" s="53" t="s">
        <v>2</v>
      </c>
      <c r="F11" s="62" t="s">
        <v>77</v>
      </c>
      <c r="G11" s="62" t="s">
        <v>66</v>
      </c>
      <c r="H11" s="37"/>
      <c r="K11" s="41"/>
    </row>
    <row r="12" spans="1:16" ht="12.75" customHeight="1">
      <c r="A12" s="66"/>
      <c r="B12" s="51"/>
      <c r="C12" s="68"/>
      <c r="D12" s="56"/>
      <c r="E12" s="54"/>
      <c r="F12" s="63"/>
      <c r="G12" s="63"/>
      <c r="H12" s="37"/>
      <c r="N12" s="25"/>
      <c r="O12" s="25"/>
      <c r="P12" s="25"/>
    </row>
    <row r="13" spans="1:8" ht="32.25" customHeight="1">
      <c r="A13" s="66"/>
      <c r="B13" s="51"/>
      <c r="C13" s="68"/>
      <c r="D13" s="56"/>
      <c r="E13" s="54"/>
      <c r="F13" s="63"/>
      <c r="G13" s="63"/>
      <c r="H13" s="37"/>
    </row>
    <row r="14" spans="1:8" ht="2.25" customHeight="1" thickBot="1">
      <c r="A14" s="66"/>
      <c r="B14" s="52"/>
      <c r="C14" s="69"/>
      <c r="D14" s="46"/>
      <c r="E14" s="47"/>
      <c r="F14" s="48"/>
      <c r="G14" s="48"/>
      <c r="H14" s="38"/>
    </row>
    <row r="15" spans="1:14" ht="15.75" customHeight="1">
      <c r="A15" s="9" t="s">
        <v>48</v>
      </c>
      <c r="B15" s="43" t="s">
        <v>3</v>
      </c>
      <c r="C15" s="43"/>
      <c r="D15" s="44">
        <f>SUM(D16:D20)</f>
        <v>15200.01</v>
      </c>
      <c r="E15" s="45" t="e">
        <f>#REF!/#REF!*100</f>
        <v>#REF!</v>
      </c>
      <c r="F15" s="44">
        <f>SUM(F16:F20)</f>
        <v>5291.47</v>
      </c>
      <c r="G15" s="44">
        <f>F15/D15*100</f>
        <v>34.81227972876334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194</v>
      </c>
      <c r="G16" s="15">
        <f>F16/D16*100</f>
        <v>41.16710875331565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12387.29</v>
      </c>
      <c r="E17" s="3" t="e">
        <f>#REF!/#REF!*100</f>
        <v>#REF!</v>
      </c>
      <c r="F17" s="15">
        <v>4806.18</v>
      </c>
      <c r="G17" s="15">
        <f>F17/D17*100</f>
        <v>38.79928539656374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2241.47</v>
      </c>
      <c r="E20" s="3" t="e">
        <f>#REF!/#REF!*100</f>
        <v>#REF!</v>
      </c>
      <c r="F20" s="15">
        <v>291.29</v>
      </c>
      <c r="G20" s="15">
        <f>F20/D20*100</f>
        <v>12.99548956711444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174.34</v>
      </c>
      <c r="G21" s="14">
        <f>F21/D21*100</f>
        <v>43.586089652241306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174.34</v>
      </c>
      <c r="G22" s="15">
        <f aca="true" t="shared" si="0" ref="G22:G28">F22/D22*100</f>
        <v>43.586089652241306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1415</v>
      </c>
      <c r="E23" s="3" t="e">
        <f>#REF!/#REF!*100</f>
        <v>#REF!</v>
      </c>
      <c r="F23" s="14">
        <f>F24+F25+F26</f>
        <v>50.67</v>
      </c>
      <c r="G23" s="14">
        <f t="shared" si="0"/>
        <v>3.5809187279151944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10.97</v>
      </c>
      <c r="G24" s="15">
        <f t="shared" si="0"/>
        <v>8.438461538461539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1225</v>
      </c>
      <c r="E25" s="3" t="e">
        <f>#REF!/#REF!*100</f>
        <v>#REF!</v>
      </c>
      <c r="F25" s="15">
        <v>18.2</v>
      </c>
      <c r="G25" s="15">
        <f t="shared" si="0"/>
        <v>1.4857142857142858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21.5</v>
      </c>
      <c r="G26" s="15">
        <f t="shared" si="0"/>
        <v>35.833333333333336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22675.92</v>
      </c>
      <c r="E27" s="3"/>
      <c r="F27" s="14">
        <f>F28+F29+F30+F31</f>
        <v>4312.630000000001</v>
      </c>
      <c r="G27" s="14">
        <f t="shared" si="0"/>
        <v>19.018544782306524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40</v>
      </c>
      <c r="E28" s="3"/>
      <c r="F28" s="15">
        <v>18.63</v>
      </c>
      <c r="G28" s="15">
        <f t="shared" si="0"/>
        <v>46.575</v>
      </c>
      <c r="H28" s="39"/>
      <c r="J28" s="24"/>
      <c r="K28" s="32"/>
      <c r="L28" s="32"/>
      <c r="M28" s="32"/>
      <c r="N28" s="32"/>
    </row>
    <row r="29" spans="1:14" ht="15">
      <c r="A29" s="13" t="s">
        <v>75</v>
      </c>
      <c r="B29" s="12"/>
      <c r="C29" s="12" t="s">
        <v>76</v>
      </c>
      <c r="D29" s="15">
        <v>18668.48</v>
      </c>
      <c r="E29" s="3" t="e">
        <f>#REF!/#REF!*100</f>
        <v>#REF!</v>
      </c>
      <c r="F29" s="15">
        <v>2505.26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495.34</v>
      </c>
      <c r="E30" s="3"/>
      <c r="F30" s="15">
        <v>198.34</v>
      </c>
      <c r="G30" s="15">
        <f aca="true" t="shared" si="1" ref="G30:G35">F30/D30*100</f>
        <v>40.041183833326606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3472.1</v>
      </c>
      <c r="E31" s="3" t="e">
        <f>#REF!/#REF!*100</f>
        <v>#REF!</v>
      </c>
      <c r="F31" s="15">
        <v>1590.4</v>
      </c>
      <c r="G31" s="15">
        <f t="shared" si="1"/>
        <v>45.805132340658396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11590.289999999999</v>
      </c>
      <c r="E32" s="3"/>
      <c r="F32" s="14">
        <f>F33+F34+F35+F36</f>
        <v>4138.94</v>
      </c>
      <c r="G32" s="14">
        <f t="shared" si="1"/>
        <v>35.71040931676429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418.2</v>
      </c>
      <c r="G33" s="15">
        <f t="shared" si="1"/>
        <v>26.47120259774786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5.35</v>
      </c>
      <c r="G34" s="15">
        <f t="shared" si="1"/>
        <v>13.374999999999998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9970.46</v>
      </c>
      <c r="E35" s="3" t="e">
        <f>#REF!/#REF!*100</f>
        <v>#REF!</v>
      </c>
      <c r="F35" s="15">
        <v>3715.39</v>
      </c>
      <c r="G35" s="15">
        <f t="shared" si="1"/>
        <v>37.26397779039282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316.55</v>
      </c>
      <c r="E37" s="3" t="e">
        <f>#REF!/#REF!*100</f>
        <v>#REF!</v>
      </c>
      <c r="F37" s="14">
        <f>F38</f>
        <v>141.7</v>
      </c>
      <c r="G37" s="14">
        <f>G38</f>
        <v>44.76386036960985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316.55</v>
      </c>
      <c r="E38" s="3"/>
      <c r="F38" s="15">
        <v>141.7</v>
      </c>
      <c r="G38" s="15">
        <f>F38/D38*100</f>
        <v>44.76386036960985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5771.38</v>
      </c>
      <c r="E39" s="3" t="e">
        <f>#REF!/#REF!*100</f>
        <v>#REF!</v>
      </c>
      <c r="F39" s="14">
        <f>F40+F41</f>
        <v>2053.38</v>
      </c>
      <c r="G39" s="14">
        <f>F39/D39*100</f>
        <v>35.578665761048484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5286.38</v>
      </c>
      <c r="E40" s="3" t="e">
        <f>#REF!/#REF!*100</f>
        <v>#REF!</v>
      </c>
      <c r="F40" s="15">
        <v>1962.23</v>
      </c>
      <c r="G40" s="15">
        <f>F40/D40*100</f>
        <v>37.118595333668786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91.15</v>
      </c>
      <c r="G41" s="15">
        <f>F41/D41*100</f>
        <v>18.79381443298969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188.12</v>
      </c>
      <c r="G42" s="14">
        <f>G43</f>
        <v>49.24349510496833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188.12</v>
      </c>
      <c r="G43" s="15">
        <f>F43/D43*100</f>
        <v>49.24349510496833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358.53</v>
      </c>
      <c r="G44" s="14">
        <f>G45</f>
        <v>55.5774298558363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358.53</v>
      </c>
      <c r="G45" s="15">
        <f>F45/D45*100</f>
        <v>55.5774298558363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58396.259999999995</v>
      </c>
      <c r="F48" s="49">
        <f>F15+F21+F23+F27+F32+F37+F39+F42+F44+F46</f>
        <v>16709.780000000002</v>
      </c>
      <c r="G48" s="49">
        <f>F48/D48*100</f>
        <v>28.614469488285728</v>
      </c>
      <c r="J48" s="29"/>
    </row>
    <row r="49" ht="12.75" customHeight="1">
      <c r="A49" s="26" t="s">
        <v>80</v>
      </c>
    </row>
    <row r="50" spans="1:3" ht="12.75" customHeight="1">
      <c r="A50" s="26" t="s">
        <v>72</v>
      </c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G11:G13"/>
    <mergeCell ref="A11:A14"/>
    <mergeCell ref="C11:C14"/>
    <mergeCell ref="B11:B14"/>
    <mergeCell ref="E11:E13"/>
    <mergeCell ref="D11:D13"/>
    <mergeCell ref="B3:G3"/>
    <mergeCell ref="B4:G4"/>
    <mergeCell ref="A9:D9"/>
    <mergeCell ref="A10:D10"/>
    <mergeCell ref="B6:D6"/>
    <mergeCell ref="F11:F13"/>
    <mergeCell ref="F5:G5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2013-07-11T13:12:18Z</cp:lastPrinted>
  <dcterms:created xsi:type="dcterms:W3CDTF">2007-10-24T16:54:59Z</dcterms:created>
  <dcterms:modified xsi:type="dcterms:W3CDTF">2013-07-11T13:13:44Z</dcterms:modified>
  <cp:category/>
  <cp:version/>
  <cp:contentType/>
  <cp:contentStatus/>
</cp:coreProperties>
</file>