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2120" windowHeight="8700" activeTab="0"/>
  </bookViews>
  <sheets>
    <sheet name="Пр.7. Вед. " sheetId="1" r:id="rId1"/>
    <sheet name="Прил 6.1 новое" sheetId="2" r:id="rId2"/>
  </sheets>
  <definedNames/>
  <calcPr fullCalcOnLoad="1"/>
</workbook>
</file>

<file path=xl/sharedStrings.xml><?xml version="1.0" encoding="utf-8"?>
<sst xmlns="http://schemas.openxmlformats.org/spreadsheetml/2006/main" count="1657" uniqueCount="273">
  <si>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</si>
  <si>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</si>
  <si>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</si>
  <si>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</si>
  <si>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</si>
  <si>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</si>
  <si>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</si>
  <si>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</si>
  <si>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</si>
  <si>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</si>
  <si>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</si>
  <si>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</si>
  <si>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</si>
  <si>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</si>
  <si>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</si>
  <si>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</si>
  <si>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</si>
  <si>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</si>
  <si>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</si>
  <si>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</si>
  <si>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</si>
  <si>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</si>
  <si>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</si>
  <si>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</si>
  <si>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</si>
  <si>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</si>
  <si>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</si>
  <si>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</si>
  <si>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</si>
  <si>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</si>
  <si>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</si>
  <si>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</si>
  <si>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</si>
  <si>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</si>
  <si>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</si>
  <si>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</si>
  <si>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</si>
  <si>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</si>
  <si>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</si>
  <si>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</si>
  <si>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</si>
  <si>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</si>
  <si>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</si>
  <si>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</si>
  <si>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</si>
  <si>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</si>
  <si>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</si>
  <si>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</si>
  <si>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</si>
  <si>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</si>
  <si>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</si>
  <si>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</si>
  <si>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</si>
  <si>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</si>
  <si>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</si>
  <si>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</si>
  <si>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Социальная  политика</t>
  </si>
  <si>
    <t>Пенсионное обеспечение</t>
  </si>
  <si>
    <t>Приложение  6,1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</si>
  <si>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</si>
  <si>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</si>
  <si>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</si>
  <si>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</si>
  <si>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</si>
  <si>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</si>
  <si>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</si>
  <si>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Исполнитель: Никонова Е.Ю.</t>
  </si>
  <si>
    <t>МКУК "Большеколпанский ЦКС и МП"</t>
  </si>
  <si>
    <t>Бюджет на 2014 год, тыс. руб.)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</si>
  <si>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</si>
  <si>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</si>
  <si>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</si>
  <si>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</si>
  <si>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</si>
  <si>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</si>
  <si>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</si>
  <si>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</si>
  <si>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</si>
  <si>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</si>
  <si>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</si>
  <si>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</si>
  <si>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</si>
  <si>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</si>
  <si>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</si>
  <si>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Раздел, подраздел</t>
  </si>
  <si>
    <t>Бюджет на 2014 год, тыс.руб.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</si>
  <si>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</si>
  <si>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</si>
  <si>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</si>
  <si>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</si>
  <si>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</si>
  <si>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</si>
  <si>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</si>
  <si>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1001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</si>
  <si>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</si>
  <si>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</si>
  <si>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</si>
  <si>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</si>
  <si>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1102</t>
  </si>
  <si>
    <t>54.1</t>
  </si>
  <si>
    <t>Обеспечение деятельности подведомственных учреждений (ДК)</t>
  </si>
  <si>
    <t>54.1.1250</t>
  </si>
  <si>
    <t>0801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</si>
  <si>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</si>
  <si>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</si>
  <si>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</si>
  <si>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</si>
  <si>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</si>
  <si>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</si>
  <si>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55.2</t>
  </si>
  <si>
    <t>Коммунальное хозяйство</t>
  </si>
  <si>
    <t>0502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</si>
  <si>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</si>
  <si>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</si>
  <si>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</si>
  <si>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</si>
  <si>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</si>
  <si>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</si>
  <si>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</si>
  <si>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</si>
  <si>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</si>
  <si>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</si>
  <si>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</si>
  <si>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</si>
  <si>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</si>
  <si>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</si>
  <si>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</si>
  <si>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</si>
  <si>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</si>
  <si>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</si>
  <si>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</si>
  <si>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0503</t>
  </si>
  <si>
    <t xml:space="preserve">Благоустройство 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</si>
  <si>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</si>
  <si>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</si>
  <si>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</si>
  <si>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</si>
  <si>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0409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</si>
  <si>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</si>
  <si>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</si>
  <si>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</si>
  <si>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</si>
  <si>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</si>
  <si>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>0314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</si>
  <si>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</si>
  <si>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</si>
  <si>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</si>
  <si>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</si>
  <si>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</si>
  <si>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</si>
  <si>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56.2.9529</t>
  </si>
  <si>
    <t>Обеспечение пожарной безопасности</t>
  </si>
  <si>
    <t>0310</t>
  </si>
  <si>
    <t>57.1</t>
  </si>
  <si>
    <t>Отдельные мероприятия в области информационно-коммуникационных технологий и связи</t>
  </si>
  <si>
    <t>57.1.1515</t>
  </si>
  <si>
    <t>0410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</si>
  <si>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</si>
  <si>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</si>
  <si>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</si>
  <si>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</si>
  <si>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</si>
  <si>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</si>
  <si>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Общеэкономические вопросы</t>
  </si>
  <si>
    <t>0401</t>
  </si>
  <si>
    <t>57.2.9504</t>
  </si>
  <si>
    <t>0412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</si>
  <si>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</si>
  <si>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</si>
  <si>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</si>
  <si>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</si>
  <si>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</si>
  <si>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</si>
  <si>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</si>
  <si>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</si>
  <si>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</si>
  <si>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</si>
  <si>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</si>
  <si>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</si>
  <si>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</si>
  <si>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</si>
  <si>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</si>
  <si>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</si>
  <si>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</si>
  <si>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>0505</t>
  </si>
  <si>
    <t xml:space="preserve">Устойчивое общественное развитие </t>
  </si>
  <si>
    <t>59.2</t>
  </si>
  <si>
    <t xml:space="preserve">Молодежь </t>
  </si>
  <si>
    <t>59.2.1523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</si>
  <si>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</si>
  <si>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</si>
  <si>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</si>
  <si>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</si>
  <si>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</si>
  <si>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</si>
  <si>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</si>
  <si>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</si>
  <si>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</si>
  <si>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</si>
  <si>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</si>
  <si>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</si>
  <si>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</si>
  <si>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</si>
  <si>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</si>
  <si>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</si>
  <si>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</si>
  <si>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</si>
  <si>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</si>
  <si>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</si>
  <si>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</si>
  <si>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</si>
  <si>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</si>
  <si>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</si>
  <si>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</si>
  <si>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</si>
  <si>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</si>
  <si>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</si>
  <si>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</si>
  <si>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</si>
  <si>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</si>
  <si>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</si>
  <si>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</si>
  <si>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</si>
  <si>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</si>
  <si>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</si>
  <si>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</si>
  <si>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</si>
  <si>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</si>
  <si>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</si>
  <si>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</si>
  <si>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</si>
  <si>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</si>
  <si>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</si>
  <si>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</si>
  <si>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</si>
  <si>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</si>
  <si>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</si>
  <si>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</si>
  <si>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0107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</si>
  <si>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</si>
  <si>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</si>
  <si>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</si>
  <si>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</si>
  <si>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</si>
  <si>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</si>
  <si>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62.9.9554</t>
  </si>
  <si>
    <t>ИТОГО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</si>
  <si>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</si>
  <si>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</si>
  <si>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</si>
  <si>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</si>
  <si>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</si>
  <si>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54.2</t>
  </si>
  <si>
    <t>56.2.1511</t>
  </si>
  <si>
    <t>Приложение  7</t>
  </si>
  <si>
    <t>243</t>
  </si>
  <si>
    <t>Закупка товаров, работ, услуг в целях капиитального ремонта государственного (муниципального) имущества</t>
  </si>
  <si>
    <t>% исполнения к  году</t>
  </si>
  <si>
    <t>3</t>
  </si>
  <si>
    <t>% исполнения к году</t>
  </si>
  <si>
    <t>54.2.9538</t>
  </si>
  <si>
    <t>ВЦП "Праздничные меропиятия праздник Сороки"</t>
  </si>
  <si>
    <t>61.8.7134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</si>
  <si>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</si>
  <si>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МКУ БСП ГМР ЛО "Управление ЖКХ, благоустройства и технического обеспечения"</t>
  </si>
  <si>
    <t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1 полугодие  2014 года</t>
  </si>
  <si>
    <t>Исполнено за 1 полуг.2014 г.</t>
  </si>
  <si>
    <t>59.2.9531</t>
  </si>
  <si>
    <t>Организация общественных работ для безработных граждан на территории Гатчинского муниципального района</t>
  </si>
  <si>
    <t>57.2.9557</t>
  </si>
  <si>
    <t>Ведомственная структура расходов   бюджета МО Большеколпанское сельское поселение  на  01 июля 2014 года</t>
  </si>
  <si>
    <t>Основные направления  профилактики безнадзорности  и правонарушений несовершеннолетних в Гатчинском муниципальном районе"</t>
  </si>
  <si>
    <t>от "4" сентября 2014г.  № 33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</si>
</sst>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3" fontId="3" fillId="0" borderId="15" xfId="58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right" vertical="center" wrapText="1"/>
    </xf>
    <xf numFmtId="49" fontId="12" fillId="0" borderId="13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5" xfId="58" applyFont="1" applyFill="1" applyBorder="1" applyAlignment="1" applyProtection="1">
      <alignment horizontal="center" vertical="center" wrapText="1"/>
      <protection locked="0"/>
    </xf>
    <xf numFmtId="49" fontId="12" fillId="17" borderId="14" xfId="0" applyNumberFormat="1" applyFont="1" applyFill="1" applyBorder="1" applyAlignment="1">
      <alignment horizontal="left" vertical="center" wrapText="1"/>
    </xf>
    <xf numFmtId="49" fontId="8" fillId="17" borderId="14" xfId="0" applyNumberFormat="1" applyFont="1" applyFill="1" applyBorder="1" applyAlignment="1">
      <alignment horizontal="right" vertical="center" wrapText="1"/>
    </xf>
    <xf numFmtId="2" fontId="6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7" borderId="10" xfId="0" applyNumberFormat="1" applyFont="1" applyFill="1" applyBorder="1" applyAlignment="1">
      <alignment horizontal="left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2" fontId="6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6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2" fontId="12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8" xfId="0" applyNumberForma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ill="1" applyBorder="1" applyAlignment="1" applyProtection="1">
      <alignment vertical="center" wrapText="1"/>
      <protection locked="0"/>
    </xf>
    <xf numFmtId="49" fontId="6" fillId="19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0" fontId="6" fillId="18" borderId="10" xfId="0" applyFont="1" applyFill="1" applyBorder="1" applyAlignment="1">
      <alignment horizontal="justify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vertical="center" wrapText="1"/>
    </xf>
    <xf numFmtId="49" fontId="6" fillId="18" borderId="10" xfId="0" applyNumberFormat="1" applyFont="1" applyFill="1" applyBorder="1" applyAlignment="1">
      <alignment horizontal="justify" vertical="center" wrapText="1"/>
    </xf>
    <xf numFmtId="49" fontId="6" fillId="19" borderId="10" xfId="0" applyNumberFormat="1" applyFont="1" applyFill="1" applyBorder="1" applyAlignment="1">
      <alignment horizontal="justify" vertical="center" wrapText="1"/>
    </xf>
    <xf numFmtId="49" fontId="13" fillId="19" borderId="10" xfId="0" applyNumberFormat="1" applyFont="1" applyFill="1" applyBorder="1" applyAlignment="1" applyProtection="1">
      <alignment vertical="center" wrapText="1"/>
      <protection locked="0"/>
    </xf>
    <xf numFmtId="0" fontId="6" fillId="19" borderId="10" xfId="0" applyFont="1" applyFill="1" applyBorder="1" applyAlignment="1">
      <alignment horizontal="justify" vertical="center" wrapText="1"/>
    </xf>
    <xf numFmtId="0" fontId="6" fillId="19" borderId="10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19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top" wrapText="1"/>
    </xf>
    <xf numFmtId="49" fontId="18" fillId="37" borderId="10" xfId="0" applyNumberFormat="1" applyFont="1" applyFill="1" applyBorder="1" applyAlignment="1" applyProtection="1">
      <alignment vertical="center" wrapText="1"/>
      <protection locked="0"/>
    </xf>
    <xf numFmtId="49" fontId="0" fillId="37" borderId="10" xfId="0" applyNumberForma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49" fontId="12" fillId="18" borderId="14" xfId="0" applyNumberFormat="1" applyFont="1" applyFill="1" applyBorder="1" applyAlignment="1">
      <alignment horizontal="left" vertical="center" wrapText="1"/>
    </xf>
    <xf numFmtId="49" fontId="8" fillId="18" borderId="14" xfId="0" applyNumberFormat="1" applyFont="1" applyFill="1" applyBorder="1" applyAlignment="1">
      <alignment horizontal="right" vertical="center" wrapText="1"/>
    </xf>
    <xf numFmtId="2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>
      <alignment horizontal="right" vertical="center" wrapText="1"/>
    </xf>
    <xf numFmtId="2" fontId="6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5" fillId="19" borderId="10" xfId="0" applyNumberFormat="1" applyFont="1" applyFill="1" applyBorder="1" applyAlignment="1">
      <alignment horizontal="center" vertical="center" wrapText="1"/>
    </xf>
    <xf numFmtId="49" fontId="55" fillId="19" borderId="10" xfId="0" applyNumberFormat="1" applyFont="1" applyFill="1" applyBorder="1" applyAlignment="1">
      <alignment horizontal="justify" vertical="center" wrapText="1"/>
    </xf>
    <xf numFmtId="49" fontId="55" fillId="19" borderId="10" xfId="0" applyNumberFormat="1" applyFont="1" applyFill="1" applyBorder="1" applyAlignment="1">
      <alignment horizontal="center" vertical="center"/>
    </xf>
    <xf numFmtId="2" fontId="5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right" vertical="center" wrapText="1"/>
    </xf>
    <xf numFmtId="2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58" applyNumberFormat="1" applyFont="1" applyFill="1" applyBorder="1" applyAlignment="1" applyProtection="1">
      <alignment horizontal="center" vertical="center" wrapText="1"/>
      <protection locked="0"/>
    </xf>
    <xf numFmtId="165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6" fillId="19" borderId="15" xfId="58" applyNumberFormat="1" applyFont="1" applyFill="1" applyBorder="1" applyAlignment="1" applyProtection="1">
      <alignment horizontal="center" vertical="center" wrapText="1"/>
      <protection locked="0"/>
    </xf>
    <xf numFmtId="165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6" fillId="18" borderId="15" xfId="58" applyFont="1" applyFill="1" applyBorder="1" applyAlignment="1" applyProtection="1">
      <alignment horizontal="center" vertical="center" wrapText="1"/>
      <protection locked="0"/>
    </xf>
    <xf numFmtId="43" fontId="6" fillId="19" borderId="15" xfId="58" applyFont="1" applyFill="1" applyBorder="1" applyAlignment="1" applyProtection="1">
      <alignment horizontal="center" vertical="center" wrapText="1"/>
      <protection locked="0"/>
    </xf>
    <xf numFmtId="2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3" fillId="0" borderId="15" xfId="58" applyFont="1" applyFill="1" applyBorder="1" applyAlignment="1" applyProtection="1">
      <alignment vertical="center" wrapText="1"/>
      <protection locked="0"/>
    </xf>
    <xf numFmtId="43" fontId="6" fillId="34" borderId="15" xfId="58" applyFont="1" applyFill="1" applyBorder="1" applyAlignment="1" applyProtection="1">
      <alignment vertical="center" wrapText="1"/>
      <protection locked="0"/>
    </xf>
    <xf numFmtId="49" fontId="3" fillId="18" borderId="10" xfId="0" applyNumberFormat="1" applyFont="1" applyFill="1" applyBorder="1" applyAlignment="1">
      <alignment vertical="center" wrapText="1"/>
    </xf>
    <xf numFmtId="43" fontId="6" fillId="0" borderId="15" xfId="58" applyFont="1" applyFill="1" applyBorder="1" applyAlignment="1" applyProtection="1">
      <alignment horizontal="center" vertical="center" wrapText="1"/>
      <protection locked="0"/>
    </xf>
    <xf numFmtId="49" fontId="12" fillId="19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18" borderId="10" xfId="0" applyNumberFormat="1" applyFont="1" applyFill="1" applyBorder="1" applyAlignment="1">
      <alignment vertical="center" wrapText="1"/>
    </xf>
    <xf numFmtId="0" fontId="6" fillId="17" borderId="10" xfId="0" applyFont="1" applyFill="1" applyBorder="1" applyAlignment="1">
      <alignment horizontal="center" vertical="center"/>
    </xf>
    <xf numFmtId="49" fontId="12" fillId="17" borderId="10" xfId="0" applyNumberFormat="1" applyFont="1" applyFill="1" applyBorder="1" applyAlignment="1">
      <alignment horizontal="justify" vertical="center" wrapText="1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2" fillId="0" borderId="21" xfId="0" applyNumberFormat="1" applyFont="1" applyBorder="1" applyAlignment="1">
      <alignment vertical="center" wrapText="1"/>
    </xf>
    <xf numFmtId="2" fontId="13" fillId="18" borderId="19" xfId="0" applyNumberFormat="1" applyFont="1" applyFill="1" applyBorder="1" applyAlignment="1" applyProtection="1">
      <alignment vertical="center" wrapText="1"/>
      <protection locked="0"/>
    </xf>
    <xf numFmtId="2" fontId="13" fillId="0" borderId="19" xfId="0" applyNumberFormat="1" applyFont="1" applyBorder="1" applyAlignment="1" applyProtection="1">
      <alignment vertical="center" wrapText="1"/>
      <protection locked="0"/>
    </xf>
    <xf numFmtId="2" fontId="0" fillId="0" borderId="19" xfId="0" applyNumberFormat="1" applyBorder="1" applyAlignment="1" applyProtection="1">
      <alignment vertical="center" wrapText="1"/>
      <protection locked="0"/>
    </xf>
    <xf numFmtId="2" fontId="13" fillId="0" borderId="19" xfId="0" applyNumberFormat="1" applyFont="1" applyFill="1" applyBorder="1" applyAlignment="1" applyProtection="1">
      <alignment vertical="center" wrapText="1"/>
      <protection locked="0"/>
    </xf>
    <xf numFmtId="2" fontId="0" fillId="0" borderId="19" xfId="0" applyNumberFormat="1" applyFont="1" applyFill="1" applyBorder="1" applyAlignment="1" applyProtection="1">
      <alignment vertical="center" wrapText="1"/>
      <protection locked="0"/>
    </xf>
    <xf numFmtId="2" fontId="13" fillId="19" borderId="19" xfId="0" applyNumberFormat="1" applyFont="1" applyFill="1" applyBorder="1" applyAlignment="1" applyProtection="1">
      <alignment vertical="center" wrapText="1"/>
      <protection locked="0"/>
    </xf>
    <xf numFmtId="2" fontId="0" fillId="0" borderId="19" xfId="0" applyNumberFormat="1" applyFill="1" applyBorder="1" applyAlignment="1" applyProtection="1">
      <alignment vertical="center" wrapText="1"/>
      <protection locked="0"/>
    </xf>
    <xf numFmtId="2" fontId="13" fillId="0" borderId="19" xfId="0" applyNumberFormat="1" applyFont="1" applyBorder="1" applyAlignment="1" applyProtection="1">
      <alignment horizontal="right" vertical="center" wrapText="1"/>
      <protection locked="0"/>
    </xf>
    <xf numFmtId="2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18" fillId="37" borderId="19" xfId="0" applyNumberFormat="1" applyFont="1" applyFill="1" applyBorder="1" applyAlignment="1" applyProtection="1">
      <alignment vertical="center" wrapText="1"/>
      <protection locked="0"/>
    </xf>
    <xf numFmtId="49" fontId="21" fillId="0" borderId="10" xfId="0" applyNumberFormat="1" applyFont="1" applyBorder="1" applyAlignment="1" applyProtection="1">
      <alignment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2" fontId="13" fillId="0" borderId="10" xfId="0" applyNumberFormat="1" applyFont="1" applyBorder="1" applyAlignment="1" applyProtection="1">
      <alignment vertical="center" wrapText="1"/>
      <protection locked="0"/>
    </xf>
    <xf numFmtId="2" fontId="18" fillId="37" borderId="10" xfId="0" applyNumberFormat="1" applyFont="1" applyFill="1" applyBorder="1" applyAlignment="1" applyProtection="1">
      <alignment vertical="center" wrapText="1"/>
      <protection locked="0"/>
    </xf>
    <xf numFmtId="2" fontId="13" fillId="19" borderId="10" xfId="0" applyNumberFormat="1" applyFont="1" applyFill="1" applyBorder="1" applyAlignment="1" applyProtection="1">
      <alignment vertical="center" wrapText="1"/>
      <protection locked="0"/>
    </xf>
    <xf numFmtId="2" fontId="13" fillId="18" borderId="10" xfId="0" applyNumberFormat="1" applyFont="1" applyFill="1" applyBorder="1" applyAlignment="1" applyProtection="1">
      <alignment vertical="center" wrapText="1"/>
      <protection locked="0"/>
    </xf>
    <xf numFmtId="2" fontId="13" fillId="17" borderId="1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6" fillId="0" borderId="15" xfId="58" applyNumberFormat="1" applyFont="1" applyFill="1" applyBorder="1" applyAlignment="1" applyProtection="1">
      <alignment horizontal="center" vertical="center" wrapText="1"/>
      <protection locked="0"/>
    </xf>
    <xf numFmtId="43" fontId="6" fillId="0" borderId="15" xfId="58" applyFont="1" applyFill="1" applyBorder="1" applyAlignment="1" applyProtection="1">
      <alignment vertical="center" wrapText="1"/>
      <protection locked="0"/>
    </xf>
    <xf numFmtId="2" fontId="18" fillId="36" borderId="10" xfId="0" applyNumberFormat="1" applyFont="1" applyFill="1" applyBorder="1" applyAlignment="1" applyProtection="1">
      <alignment vertical="center" wrapText="1"/>
      <protection locked="0"/>
    </xf>
    <xf numFmtId="2" fontId="13" fillId="34" borderId="1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16" fillId="33" borderId="2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tabSelected="1" zoomScale="105" zoomScaleNormal="105" zoomScalePageLayoutView="0" workbookViewId="0" topLeftCell="A1">
      <selection activeCell="F4" sqref="F4:O4"/>
    </sheetView>
  </sheetViews>
  <sheetFormatPr defaultColWidth="9.00390625" defaultRowHeight="12.75"/>
  <cols>
    <col min="1" max="1" width="4.00390625" style="5" customWidth="1"/>
    <col min="2" max="2" width="41.625" style="27" customWidth="1"/>
    <col min="3" max="3" width="5.625" style="28" hidden="1" customWidth="1"/>
    <col min="4" max="4" width="6.125" style="28" customWidth="1"/>
    <col min="5" max="5" width="6.00390625" style="28" customWidth="1"/>
    <col min="6" max="6" width="10.375" style="28" customWidth="1"/>
    <col min="7" max="7" width="6.125" style="28" customWidth="1"/>
    <col min="8" max="8" width="11.75390625" style="8" customWidth="1"/>
    <col min="9" max="10" width="0.12890625" style="5" hidden="1" customWidth="1"/>
    <col min="11" max="11" width="1.37890625" style="5" hidden="1" customWidth="1"/>
    <col min="12" max="13" width="9.125" style="5" hidden="1" customWidth="1"/>
    <col min="14" max="14" width="11.25390625" style="5" customWidth="1"/>
    <col min="15" max="16384" width="9.125" style="5" customWidth="1"/>
  </cols>
  <sheetData>
    <row r="1" spans="1:15" ht="15.75">
      <c r="A1" s="1"/>
      <c r="B1" s="13"/>
      <c r="C1" s="63"/>
      <c r="D1" s="63"/>
      <c r="E1" s="63"/>
      <c r="F1" s="194" t="s">
        <v>254</v>
      </c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.75">
      <c r="A2" s="1"/>
      <c r="B2" s="13"/>
      <c r="C2" s="64"/>
      <c r="D2" s="64"/>
      <c r="E2" s="64"/>
      <c r="F2" s="195" t="s">
        <v>42</v>
      </c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2.75">
      <c r="A3" s="193"/>
      <c r="B3" s="193"/>
      <c r="C3" s="118"/>
      <c r="D3" s="118"/>
      <c r="E3" s="118"/>
      <c r="F3" s="196" t="s">
        <v>43</v>
      </c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2"/>
      <c r="B4" s="4"/>
      <c r="C4" s="64"/>
      <c r="D4" s="64"/>
      <c r="E4" s="64"/>
      <c r="F4" s="195" t="s">
        <v>272</v>
      </c>
      <c r="G4" s="195"/>
      <c r="H4" s="195"/>
      <c r="I4" s="195"/>
      <c r="J4" s="195"/>
      <c r="K4" s="195"/>
      <c r="L4" s="195"/>
      <c r="M4" s="195"/>
      <c r="N4" s="195"/>
      <c r="O4" s="195"/>
    </row>
    <row r="5" spans="1:13" ht="12.75" customHeight="1">
      <c r="A5" s="191"/>
      <c r="B5" s="192"/>
      <c r="C5" s="192"/>
      <c r="D5" s="192"/>
      <c r="E5" s="192"/>
      <c r="F5" s="192"/>
      <c r="G5" s="192"/>
      <c r="H5" s="192"/>
      <c r="I5" s="19"/>
      <c r="J5" s="19"/>
      <c r="K5" s="19"/>
      <c r="L5" s="19"/>
      <c r="M5" s="19"/>
    </row>
    <row r="6" spans="1:15" ht="15" customHeight="1">
      <c r="A6" s="190" t="s">
        <v>270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5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1:15" ht="24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1:7" ht="13.5" customHeight="1" thickBot="1">
      <c r="A9" s="2"/>
      <c r="B9" s="4"/>
      <c r="C9" s="3"/>
      <c r="D9" s="3"/>
      <c r="E9" s="3"/>
      <c r="F9" s="3"/>
      <c r="G9" s="3"/>
    </row>
    <row r="10" spans="1:7" ht="13.5" hidden="1" thickBot="1">
      <c r="A10" s="2"/>
      <c r="B10" s="4"/>
      <c r="C10" s="3"/>
      <c r="D10" s="3"/>
      <c r="E10" s="3"/>
      <c r="F10" s="3"/>
      <c r="G10" s="3"/>
    </row>
    <row r="11" spans="1:15" ht="45.75" customHeight="1" thickBot="1">
      <c r="A11" s="9" t="s">
        <v>4</v>
      </c>
      <c r="B11" s="109" t="s">
        <v>5</v>
      </c>
      <c r="C11" s="15"/>
      <c r="D11" s="106" t="s">
        <v>16</v>
      </c>
      <c r="E11" s="106" t="s">
        <v>17</v>
      </c>
      <c r="F11" s="106" t="s">
        <v>2</v>
      </c>
      <c r="G11" s="106" t="s">
        <v>3</v>
      </c>
      <c r="H11" s="10" t="s">
        <v>68</v>
      </c>
      <c r="J11" s="26"/>
      <c r="N11" s="177" t="s">
        <v>266</v>
      </c>
      <c r="O11" s="178" t="s">
        <v>259</v>
      </c>
    </row>
    <row r="12" spans="1:15" ht="32.25" customHeight="1" thickBot="1">
      <c r="A12" s="21" t="s">
        <v>50</v>
      </c>
      <c r="B12" s="40" t="s">
        <v>51</v>
      </c>
      <c r="C12" s="41"/>
      <c r="D12" s="110" t="s">
        <v>11</v>
      </c>
      <c r="E12" s="110" t="s">
        <v>11</v>
      </c>
      <c r="F12" s="110" t="s">
        <v>19</v>
      </c>
      <c r="G12" s="110" t="s">
        <v>14</v>
      </c>
      <c r="H12" s="42">
        <f>H13+H72+H79+H97+H128+H163+H171+H177+H183</f>
        <v>41749.35999999999</v>
      </c>
      <c r="N12" s="42">
        <f>N13+N72+N79+N97+N128+N163+N171+N177+N183</f>
        <v>11907.470000000001</v>
      </c>
      <c r="O12" s="184">
        <f>N12/H12*100</f>
        <v>28.52132344064676</v>
      </c>
    </row>
    <row r="13" spans="1:15" ht="21" customHeight="1">
      <c r="A13" s="21"/>
      <c r="B13" s="120" t="s">
        <v>18</v>
      </c>
      <c r="C13" s="121"/>
      <c r="D13" s="66" t="s">
        <v>6</v>
      </c>
      <c r="E13" s="66" t="s">
        <v>11</v>
      </c>
      <c r="F13" s="66" t="s">
        <v>19</v>
      </c>
      <c r="G13" s="66" t="s">
        <v>14</v>
      </c>
      <c r="H13" s="122">
        <f>H14+H19+H47+H52+H57</f>
        <v>16783.78</v>
      </c>
      <c r="N13" s="122">
        <f>N14+N19+N47+N52+N57</f>
        <v>8637.02</v>
      </c>
      <c r="O13" s="183">
        <f aca="true" t="shared" si="0" ref="O13:O79">N13/H13*100</f>
        <v>51.46051723747571</v>
      </c>
    </row>
    <row r="14" spans="1:15" ht="51">
      <c r="A14" s="12"/>
      <c r="B14" s="76" t="s">
        <v>204</v>
      </c>
      <c r="C14" s="123"/>
      <c r="D14" s="68" t="s">
        <v>6</v>
      </c>
      <c r="E14" s="68" t="s">
        <v>8</v>
      </c>
      <c r="F14" s="79" t="s">
        <v>247</v>
      </c>
      <c r="G14" s="68" t="s">
        <v>20</v>
      </c>
      <c r="H14" s="124">
        <f>H15</f>
        <v>191.25</v>
      </c>
      <c r="N14" s="124">
        <f>N15</f>
        <v>0</v>
      </c>
      <c r="O14" s="182">
        <f t="shared" si="0"/>
        <v>0</v>
      </c>
    </row>
    <row r="15" spans="1:15" ht="20.25" customHeight="1">
      <c r="A15" s="12"/>
      <c r="B15" s="125" t="s">
        <v>194</v>
      </c>
      <c r="C15" s="126">
        <v>61</v>
      </c>
      <c r="D15" s="107" t="s">
        <v>6</v>
      </c>
      <c r="E15" s="107" t="s">
        <v>8</v>
      </c>
      <c r="F15" s="126">
        <v>61</v>
      </c>
      <c r="G15" s="107" t="s">
        <v>14</v>
      </c>
      <c r="H15" s="38">
        <f>H16</f>
        <v>191.25</v>
      </c>
      <c r="N15" s="38">
        <f>N16</f>
        <v>0</v>
      </c>
      <c r="O15" s="189">
        <f t="shared" si="0"/>
        <v>0</v>
      </c>
    </row>
    <row r="16" spans="1:15" ht="24" customHeight="1">
      <c r="A16" s="12"/>
      <c r="B16" s="55" t="s">
        <v>213</v>
      </c>
      <c r="C16" s="119"/>
      <c r="D16" s="106" t="s">
        <v>6</v>
      </c>
      <c r="E16" s="106" t="s">
        <v>8</v>
      </c>
      <c r="F16" s="61" t="s">
        <v>214</v>
      </c>
      <c r="G16" s="106" t="s">
        <v>14</v>
      </c>
      <c r="H16" s="23">
        <f>H17</f>
        <v>191.25</v>
      </c>
      <c r="N16" s="23">
        <f>N17</f>
        <v>0</v>
      </c>
      <c r="O16" s="180">
        <f t="shared" si="0"/>
        <v>0</v>
      </c>
    </row>
    <row r="17" spans="1:15" ht="51" customHeight="1">
      <c r="A17" s="12"/>
      <c r="B17" s="57" t="s">
        <v>21</v>
      </c>
      <c r="C17" s="16"/>
      <c r="D17" s="104" t="s">
        <v>6</v>
      </c>
      <c r="E17" s="104" t="s">
        <v>8</v>
      </c>
      <c r="F17" s="58" t="s">
        <v>209</v>
      </c>
      <c r="G17" s="104" t="s">
        <v>14</v>
      </c>
      <c r="H17" s="22">
        <f>H18</f>
        <v>191.25</v>
      </c>
      <c r="N17" s="22">
        <f>N18</f>
        <v>0</v>
      </c>
      <c r="O17" s="71">
        <f t="shared" si="0"/>
        <v>0</v>
      </c>
    </row>
    <row r="18" spans="1:15" ht="51" customHeight="1">
      <c r="A18" s="12"/>
      <c r="B18" s="57" t="s">
        <v>210</v>
      </c>
      <c r="C18" s="16"/>
      <c r="D18" s="104" t="s">
        <v>6</v>
      </c>
      <c r="E18" s="104" t="s">
        <v>8</v>
      </c>
      <c r="F18" s="58" t="s">
        <v>209</v>
      </c>
      <c r="G18" s="104" t="s">
        <v>211</v>
      </c>
      <c r="H18" s="22">
        <v>191.25</v>
      </c>
      <c r="N18" s="22">
        <v>0</v>
      </c>
      <c r="O18" s="71">
        <f t="shared" si="0"/>
        <v>0</v>
      </c>
    </row>
    <row r="19" spans="1:15" ht="51">
      <c r="A19" s="12"/>
      <c r="B19" s="76" t="s">
        <v>201</v>
      </c>
      <c r="C19" s="123"/>
      <c r="D19" s="68" t="s">
        <v>6</v>
      </c>
      <c r="E19" s="68" t="s">
        <v>9</v>
      </c>
      <c r="F19" s="68" t="s">
        <v>22</v>
      </c>
      <c r="G19" s="68" t="s">
        <v>20</v>
      </c>
      <c r="H19" s="124">
        <f>H20+H33</f>
        <v>12251.42</v>
      </c>
      <c r="N19" s="124">
        <f>N20+N33</f>
        <v>5718.46</v>
      </c>
      <c r="O19" s="182">
        <f t="shared" si="0"/>
        <v>46.67589552884482</v>
      </c>
    </row>
    <row r="20" spans="1:15" ht="19.5" customHeight="1">
      <c r="A20" s="12"/>
      <c r="B20" s="125" t="s">
        <v>194</v>
      </c>
      <c r="C20" s="126">
        <v>61</v>
      </c>
      <c r="D20" s="107" t="s">
        <v>6</v>
      </c>
      <c r="E20" s="107" t="s">
        <v>9</v>
      </c>
      <c r="F20" s="126">
        <v>61</v>
      </c>
      <c r="G20" s="107" t="s">
        <v>14</v>
      </c>
      <c r="H20" s="38">
        <f>H21+H26</f>
        <v>11940.02</v>
      </c>
      <c r="N20" s="38">
        <f>N21+N26</f>
        <v>5562.76</v>
      </c>
      <c r="O20" s="189">
        <f t="shared" si="0"/>
        <v>46.589201693129496</v>
      </c>
    </row>
    <row r="21" spans="1:15" ht="47.25" customHeight="1">
      <c r="A21" s="12"/>
      <c r="B21" s="55" t="s">
        <v>195</v>
      </c>
      <c r="C21" s="18"/>
      <c r="D21" s="108" t="s">
        <v>6</v>
      </c>
      <c r="E21" s="108" t="s">
        <v>9</v>
      </c>
      <c r="F21" s="108" t="s">
        <v>196</v>
      </c>
      <c r="G21" s="108" t="s">
        <v>14</v>
      </c>
      <c r="H21" s="48">
        <f>H22+H24</f>
        <v>8352.58</v>
      </c>
      <c r="N21" s="48">
        <f>N22+N24</f>
        <v>3689.86</v>
      </c>
      <c r="O21" s="180">
        <f t="shared" si="0"/>
        <v>44.1762904396007</v>
      </c>
    </row>
    <row r="22" spans="1:15" ht="30.75" customHeight="1">
      <c r="A22" s="12"/>
      <c r="B22" s="57" t="s">
        <v>197</v>
      </c>
      <c r="C22" s="47"/>
      <c r="D22" s="105" t="s">
        <v>6</v>
      </c>
      <c r="E22" s="105" t="s">
        <v>9</v>
      </c>
      <c r="F22" s="62" t="s">
        <v>198</v>
      </c>
      <c r="G22" s="105" t="s">
        <v>14</v>
      </c>
      <c r="H22" s="24">
        <f>H23</f>
        <v>7057.09</v>
      </c>
      <c r="N22" s="24">
        <f>N23</f>
        <v>3074.79</v>
      </c>
      <c r="O22" s="71">
        <f t="shared" si="0"/>
        <v>43.57022512111933</v>
      </c>
    </row>
    <row r="23" spans="1:15" ht="42" customHeight="1">
      <c r="A23" s="12"/>
      <c r="B23" s="57" t="s">
        <v>199</v>
      </c>
      <c r="C23" s="18"/>
      <c r="D23" s="105" t="s">
        <v>6</v>
      </c>
      <c r="E23" s="105" t="s">
        <v>9</v>
      </c>
      <c r="F23" s="62" t="s">
        <v>198</v>
      </c>
      <c r="G23" s="105" t="s">
        <v>200</v>
      </c>
      <c r="H23" s="22">
        <v>7057.09</v>
      </c>
      <c r="N23" s="22">
        <v>3074.79</v>
      </c>
      <c r="O23" s="71">
        <f t="shared" si="0"/>
        <v>43.57022512111933</v>
      </c>
    </row>
    <row r="24" spans="1:15" ht="42" customHeight="1">
      <c r="A24" s="12"/>
      <c r="B24" s="57" t="s">
        <v>23</v>
      </c>
      <c r="C24" s="18"/>
      <c r="D24" s="105" t="s">
        <v>6</v>
      </c>
      <c r="E24" s="105" t="s">
        <v>9</v>
      </c>
      <c r="F24" s="58" t="s">
        <v>203</v>
      </c>
      <c r="G24" s="105" t="s">
        <v>14</v>
      </c>
      <c r="H24" s="22">
        <f>H25</f>
        <v>1295.49</v>
      </c>
      <c r="N24" s="22">
        <f>N25</f>
        <v>615.07</v>
      </c>
      <c r="O24" s="71">
        <f t="shared" si="0"/>
        <v>47.47778832719666</v>
      </c>
    </row>
    <row r="25" spans="1:15" ht="38.25" customHeight="1">
      <c r="A25" s="12"/>
      <c r="B25" s="57" t="s">
        <v>199</v>
      </c>
      <c r="C25" s="18"/>
      <c r="D25" s="105" t="s">
        <v>6</v>
      </c>
      <c r="E25" s="105" t="s">
        <v>9</v>
      </c>
      <c r="F25" s="58" t="s">
        <v>203</v>
      </c>
      <c r="G25" s="105" t="s">
        <v>200</v>
      </c>
      <c r="H25" s="22">
        <v>1295.49</v>
      </c>
      <c r="N25" s="22">
        <v>615.07</v>
      </c>
      <c r="O25" s="71">
        <f t="shared" si="0"/>
        <v>47.47778832719666</v>
      </c>
    </row>
    <row r="26" spans="1:15" ht="35.25" customHeight="1">
      <c r="A26" s="12"/>
      <c r="B26" s="55" t="s">
        <v>213</v>
      </c>
      <c r="C26" s="18"/>
      <c r="D26" s="108" t="s">
        <v>6</v>
      </c>
      <c r="E26" s="108" t="s">
        <v>9</v>
      </c>
      <c r="F26" s="61" t="s">
        <v>214</v>
      </c>
      <c r="G26" s="108" t="s">
        <v>14</v>
      </c>
      <c r="H26" s="48">
        <f>H27+H31</f>
        <v>3587.44</v>
      </c>
      <c r="N26" s="48">
        <f>N27+N31</f>
        <v>1872.8999999999999</v>
      </c>
      <c r="O26" s="180">
        <f t="shared" si="0"/>
        <v>52.20714492785942</v>
      </c>
    </row>
    <row r="27" spans="1:15" ht="35.25" customHeight="1">
      <c r="A27" s="12"/>
      <c r="B27" s="57" t="s">
        <v>205</v>
      </c>
      <c r="C27" s="18"/>
      <c r="D27" s="105" t="s">
        <v>6</v>
      </c>
      <c r="E27" s="105" t="s">
        <v>9</v>
      </c>
      <c r="F27" s="58" t="s">
        <v>206</v>
      </c>
      <c r="G27" s="105" t="s">
        <v>14</v>
      </c>
      <c r="H27" s="22">
        <f>H28+H29+H30</f>
        <v>3586.44</v>
      </c>
      <c r="N27" s="22">
        <f>N28+N29+N30</f>
        <v>1871.8999999999999</v>
      </c>
      <c r="O27" s="71">
        <f t="shared" si="0"/>
        <v>52.19381894023042</v>
      </c>
    </row>
    <row r="28" spans="1:15" ht="38.25">
      <c r="A28" s="12"/>
      <c r="B28" s="57" t="s">
        <v>199</v>
      </c>
      <c r="C28" s="35"/>
      <c r="D28" s="105" t="s">
        <v>6</v>
      </c>
      <c r="E28" s="105" t="s">
        <v>9</v>
      </c>
      <c r="F28" s="58" t="s">
        <v>206</v>
      </c>
      <c r="G28" s="105" t="s">
        <v>200</v>
      </c>
      <c r="H28" s="127">
        <v>1150.96</v>
      </c>
      <c r="N28" s="127">
        <v>674.16</v>
      </c>
      <c r="O28" s="71">
        <f t="shared" si="0"/>
        <v>58.573712379231246</v>
      </c>
    </row>
    <row r="29" spans="1:15" ht="32.25" customHeight="1">
      <c r="A29" s="11"/>
      <c r="B29" s="60" t="s">
        <v>208</v>
      </c>
      <c r="C29" s="18"/>
      <c r="D29" s="105" t="s">
        <v>6</v>
      </c>
      <c r="E29" s="105" t="s">
        <v>9</v>
      </c>
      <c r="F29" s="58" t="s">
        <v>206</v>
      </c>
      <c r="G29" s="104" t="s">
        <v>207</v>
      </c>
      <c r="H29" s="24">
        <v>142.92</v>
      </c>
      <c r="N29" s="24">
        <v>21.92</v>
      </c>
      <c r="O29" s="71">
        <f t="shared" si="0"/>
        <v>15.337251609291913</v>
      </c>
    </row>
    <row r="30" spans="1:15" ht="42" customHeight="1">
      <c r="A30" s="11"/>
      <c r="B30" s="57" t="s">
        <v>86</v>
      </c>
      <c r="C30" s="18"/>
      <c r="D30" s="105" t="s">
        <v>6</v>
      </c>
      <c r="E30" s="105" t="s">
        <v>9</v>
      </c>
      <c r="F30" s="58" t="s">
        <v>206</v>
      </c>
      <c r="G30" s="105" t="s">
        <v>87</v>
      </c>
      <c r="H30" s="24">
        <v>2292.56</v>
      </c>
      <c r="N30" s="24">
        <v>1175.82</v>
      </c>
      <c r="O30" s="71">
        <f t="shared" si="0"/>
        <v>51.28851589489479</v>
      </c>
    </row>
    <row r="31" spans="1:15" ht="54.75" customHeight="1">
      <c r="A31" s="11"/>
      <c r="B31" s="57" t="s">
        <v>263</v>
      </c>
      <c r="C31" s="18"/>
      <c r="D31" s="136" t="s">
        <v>6</v>
      </c>
      <c r="E31" s="136" t="s">
        <v>9</v>
      </c>
      <c r="F31" s="58" t="s">
        <v>262</v>
      </c>
      <c r="G31" s="136" t="s">
        <v>14</v>
      </c>
      <c r="H31" s="22">
        <f>H32</f>
        <v>1</v>
      </c>
      <c r="N31" s="22">
        <f>N32</f>
        <v>1</v>
      </c>
      <c r="O31" s="71">
        <f>N31/H31*100</f>
        <v>100</v>
      </c>
    </row>
    <row r="32" spans="1:15" ht="42" customHeight="1">
      <c r="A32" s="11"/>
      <c r="B32" s="57" t="s">
        <v>86</v>
      </c>
      <c r="C32" s="35"/>
      <c r="D32" s="136" t="s">
        <v>6</v>
      </c>
      <c r="E32" s="136" t="s">
        <v>9</v>
      </c>
      <c r="F32" s="58" t="s">
        <v>262</v>
      </c>
      <c r="G32" s="136" t="s">
        <v>87</v>
      </c>
      <c r="H32" s="127">
        <v>1</v>
      </c>
      <c r="N32" s="127">
        <v>1</v>
      </c>
      <c r="O32" s="71">
        <f>N32/H32*100</f>
        <v>100</v>
      </c>
    </row>
    <row r="33" spans="1:15" ht="24.75" customHeight="1">
      <c r="A33" s="11"/>
      <c r="B33" s="125" t="s">
        <v>26</v>
      </c>
      <c r="C33" s="37"/>
      <c r="D33" s="107" t="s">
        <v>6</v>
      </c>
      <c r="E33" s="107" t="s">
        <v>9</v>
      </c>
      <c r="F33" s="126">
        <v>62</v>
      </c>
      <c r="G33" s="107" t="s">
        <v>14</v>
      </c>
      <c r="H33" s="38">
        <f>H34</f>
        <v>311.4</v>
      </c>
      <c r="N33" s="38">
        <f>N34</f>
        <v>155.7</v>
      </c>
      <c r="O33" s="189">
        <f t="shared" si="0"/>
        <v>50</v>
      </c>
    </row>
    <row r="34" spans="1:15" ht="25.5" customHeight="1">
      <c r="A34" s="11"/>
      <c r="B34" s="128" t="s">
        <v>215</v>
      </c>
      <c r="C34" s="129"/>
      <c r="D34" s="108" t="s">
        <v>6</v>
      </c>
      <c r="E34" s="108" t="s">
        <v>9</v>
      </c>
      <c r="F34" s="108" t="s">
        <v>216</v>
      </c>
      <c r="G34" s="108" t="s">
        <v>14</v>
      </c>
      <c r="H34" s="48">
        <f>H35+H37+H39+H41+H43+H45</f>
        <v>311.4</v>
      </c>
      <c r="N34" s="48">
        <f>N35+N37+N39+N41+N43+N45</f>
        <v>155.7</v>
      </c>
      <c r="O34" s="180">
        <f t="shared" si="0"/>
        <v>50</v>
      </c>
    </row>
    <row r="35" spans="1:15" ht="26.25" customHeight="1">
      <c r="A35" s="11"/>
      <c r="B35" s="6" t="s">
        <v>62</v>
      </c>
      <c r="C35" s="18"/>
      <c r="D35" s="105" t="s">
        <v>6</v>
      </c>
      <c r="E35" s="105" t="s">
        <v>9</v>
      </c>
      <c r="F35" s="58" t="s">
        <v>217</v>
      </c>
      <c r="G35" s="105" t="s">
        <v>14</v>
      </c>
      <c r="H35" s="24">
        <f>H36</f>
        <v>57.3</v>
      </c>
      <c r="N35" s="24">
        <f>N36</f>
        <v>28.64</v>
      </c>
      <c r="O35" s="71">
        <f t="shared" si="0"/>
        <v>49.982547993019196</v>
      </c>
    </row>
    <row r="36" spans="1:15" ht="27.75" customHeight="1">
      <c r="A36" s="11"/>
      <c r="B36" s="57" t="s">
        <v>218</v>
      </c>
      <c r="C36" s="18"/>
      <c r="D36" s="105" t="s">
        <v>6</v>
      </c>
      <c r="E36" s="105" t="s">
        <v>9</v>
      </c>
      <c r="F36" s="58" t="s">
        <v>217</v>
      </c>
      <c r="G36" s="105" t="s">
        <v>83</v>
      </c>
      <c r="H36" s="24">
        <v>57.3</v>
      </c>
      <c r="N36" s="24">
        <v>28.64</v>
      </c>
      <c r="O36" s="71">
        <f t="shared" si="0"/>
        <v>49.982547993019196</v>
      </c>
    </row>
    <row r="37" spans="1:15" ht="39.75" customHeight="1">
      <c r="A37" s="11"/>
      <c r="B37" s="6" t="s">
        <v>219</v>
      </c>
      <c r="C37" s="129"/>
      <c r="D37" s="105" t="s">
        <v>6</v>
      </c>
      <c r="E37" s="105" t="s">
        <v>9</v>
      </c>
      <c r="F37" s="58" t="s">
        <v>220</v>
      </c>
      <c r="G37" s="105" t="s">
        <v>14</v>
      </c>
      <c r="H37" s="24">
        <f>H38</f>
        <v>32.5</v>
      </c>
      <c r="N37" s="24">
        <f>N38</f>
        <v>16.26</v>
      </c>
      <c r="O37" s="71">
        <f t="shared" si="0"/>
        <v>50.03076923076924</v>
      </c>
    </row>
    <row r="38" spans="1:15" ht="24" customHeight="1">
      <c r="A38" s="11"/>
      <c r="B38" s="57" t="s">
        <v>218</v>
      </c>
      <c r="C38" s="105"/>
      <c r="D38" s="105" t="s">
        <v>6</v>
      </c>
      <c r="E38" s="105" t="s">
        <v>9</v>
      </c>
      <c r="F38" s="58" t="s">
        <v>220</v>
      </c>
      <c r="G38" s="105" t="s">
        <v>83</v>
      </c>
      <c r="H38" s="24">
        <v>32.5</v>
      </c>
      <c r="N38" s="24">
        <v>16.26</v>
      </c>
      <c r="O38" s="71">
        <f t="shared" si="0"/>
        <v>50.03076923076924</v>
      </c>
    </row>
    <row r="39" spans="1:15" ht="27.75" customHeight="1">
      <c r="A39" s="11"/>
      <c r="B39" s="6" t="s">
        <v>221</v>
      </c>
      <c r="C39" s="115"/>
      <c r="D39" s="105" t="s">
        <v>6</v>
      </c>
      <c r="E39" s="105" t="s">
        <v>9</v>
      </c>
      <c r="F39" s="58" t="s">
        <v>222</v>
      </c>
      <c r="G39" s="105" t="s">
        <v>14</v>
      </c>
      <c r="H39" s="24">
        <f>H40</f>
        <v>24</v>
      </c>
      <c r="N39" s="24">
        <f>N40</f>
        <v>12</v>
      </c>
      <c r="O39" s="71">
        <f t="shared" si="0"/>
        <v>50</v>
      </c>
    </row>
    <row r="40" spans="1:15" ht="25.5" customHeight="1">
      <c r="A40" s="11"/>
      <c r="B40" s="57" t="s">
        <v>218</v>
      </c>
      <c r="C40" s="105"/>
      <c r="D40" s="105" t="s">
        <v>6</v>
      </c>
      <c r="E40" s="105" t="s">
        <v>9</v>
      </c>
      <c r="F40" s="58" t="s">
        <v>222</v>
      </c>
      <c r="G40" s="105" t="s">
        <v>83</v>
      </c>
      <c r="H40" s="24">
        <v>24</v>
      </c>
      <c r="N40" s="24">
        <v>12</v>
      </c>
      <c r="O40" s="71">
        <f t="shared" si="0"/>
        <v>50</v>
      </c>
    </row>
    <row r="41" spans="1:15" ht="66" customHeight="1">
      <c r="A41" s="11"/>
      <c r="B41" s="6" t="s">
        <v>223</v>
      </c>
      <c r="C41" s="129"/>
      <c r="D41" s="105" t="s">
        <v>6</v>
      </c>
      <c r="E41" s="105" t="s">
        <v>9</v>
      </c>
      <c r="F41" s="58" t="s">
        <v>224</v>
      </c>
      <c r="G41" s="105" t="s">
        <v>14</v>
      </c>
      <c r="H41" s="24">
        <f>H42</f>
        <v>64.6</v>
      </c>
      <c r="N41" s="24">
        <f>N42</f>
        <v>32.3</v>
      </c>
      <c r="O41" s="71">
        <f t="shared" si="0"/>
        <v>50</v>
      </c>
    </row>
    <row r="42" spans="1:15" ht="15.75" customHeight="1">
      <c r="A42" s="11"/>
      <c r="B42" s="57" t="s">
        <v>218</v>
      </c>
      <c r="C42" s="105"/>
      <c r="D42" s="105" t="s">
        <v>6</v>
      </c>
      <c r="E42" s="105" t="s">
        <v>9</v>
      </c>
      <c r="F42" s="58" t="s">
        <v>224</v>
      </c>
      <c r="G42" s="105" t="s">
        <v>83</v>
      </c>
      <c r="H42" s="24">
        <v>64.6</v>
      </c>
      <c r="N42" s="24">
        <v>32.3</v>
      </c>
      <c r="O42" s="71">
        <f t="shared" si="0"/>
        <v>50</v>
      </c>
    </row>
    <row r="43" spans="1:15" ht="30.75" customHeight="1">
      <c r="A43" s="11"/>
      <c r="B43" s="114" t="s">
        <v>63</v>
      </c>
      <c r="C43" s="6"/>
      <c r="D43" s="105" t="s">
        <v>6</v>
      </c>
      <c r="E43" s="105" t="s">
        <v>9</v>
      </c>
      <c r="F43" s="58" t="s">
        <v>225</v>
      </c>
      <c r="G43" s="104" t="s">
        <v>14</v>
      </c>
      <c r="H43" s="22">
        <f>H44</f>
        <v>85</v>
      </c>
      <c r="N43" s="22">
        <f>N44</f>
        <v>42.5</v>
      </c>
      <c r="O43" s="71">
        <f t="shared" si="0"/>
        <v>50</v>
      </c>
    </row>
    <row r="44" spans="1:15" ht="15.75" customHeight="1">
      <c r="A44" s="11"/>
      <c r="B44" s="57" t="s">
        <v>218</v>
      </c>
      <c r="C44" s="46"/>
      <c r="D44" s="105" t="s">
        <v>6</v>
      </c>
      <c r="E44" s="105" t="s">
        <v>9</v>
      </c>
      <c r="F44" s="58" t="s">
        <v>225</v>
      </c>
      <c r="G44" s="105" t="s">
        <v>83</v>
      </c>
      <c r="H44" s="22">
        <v>85</v>
      </c>
      <c r="N44" s="22">
        <v>42.5</v>
      </c>
      <c r="O44" s="71">
        <f t="shared" si="0"/>
        <v>50</v>
      </c>
    </row>
    <row r="45" spans="1:15" s="7" customFormat="1" ht="23.25" customHeight="1">
      <c r="A45" s="11"/>
      <c r="B45" s="6" t="s">
        <v>226</v>
      </c>
      <c r="C45" s="129"/>
      <c r="D45" s="105" t="s">
        <v>6</v>
      </c>
      <c r="E45" s="105" t="s">
        <v>9</v>
      </c>
      <c r="F45" s="58" t="s">
        <v>227</v>
      </c>
      <c r="G45" s="105" t="s">
        <v>20</v>
      </c>
      <c r="H45" s="24">
        <f>H46</f>
        <v>48</v>
      </c>
      <c r="N45" s="24">
        <f>N46</f>
        <v>24</v>
      </c>
      <c r="O45" s="71">
        <f t="shared" si="0"/>
        <v>50</v>
      </c>
    </row>
    <row r="46" spans="1:15" s="7" customFormat="1" ht="18.75" customHeight="1">
      <c r="A46" s="11"/>
      <c r="B46" s="57" t="s">
        <v>218</v>
      </c>
      <c r="C46" s="105"/>
      <c r="D46" s="105" t="s">
        <v>6</v>
      </c>
      <c r="E46" s="105" t="s">
        <v>9</v>
      </c>
      <c r="F46" s="58" t="s">
        <v>227</v>
      </c>
      <c r="G46" s="105" t="s">
        <v>83</v>
      </c>
      <c r="H46" s="24">
        <v>48</v>
      </c>
      <c r="N46" s="24">
        <v>24</v>
      </c>
      <c r="O46" s="71">
        <f t="shared" si="0"/>
        <v>50</v>
      </c>
    </row>
    <row r="47" spans="1:15" s="7" customFormat="1" ht="37.5" customHeight="1">
      <c r="A47" s="11"/>
      <c r="B47" s="131" t="s">
        <v>237</v>
      </c>
      <c r="C47" s="130"/>
      <c r="D47" s="132" t="s">
        <v>6</v>
      </c>
      <c r="E47" s="130" t="s">
        <v>12</v>
      </c>
      <c r="F47" s="130" t="s">
        <v>22</v>
      </c>
      <c r="G47" s="130" t="s">
        <v>20</v>
      </c>
      <c r="H47" s="133">
        <f>H48</f>
        <v>612.62</v>
      </c>
      <c r="N47" s="133">
        <f>N48</f>
        <v>0</v>
      </c>
      <c r="O47" s="182">
        <f t="shared" si="0"/>
        <v>0</v>
      </c>
    </row>
    <row r="48" spans="1:15" s="7" customFormat="1" ht="24.75" customHeight="1">
      <c r="A48" s="12"/>
      <c r="B48" s="125" t="s">
        <v>26</v>
      </c>
      <c r="C48" s="37"/>
      <c r="D48" s="107" t="s">
        <v>6</v>
      </c>
      <c r="E48" s="107" t="s">
        <v>12</v>
      </c>
      <c r="F48" s="126">
        <v>62</v>
      </c>
      <c r="G48" s="107" t="s">
        <v>14</v>
      </c>
      <c r="H48" s="38">
        <f>H49</f>
        <v>612.62</v>
      </c>
      <c r="N48" s="38">
        <f>N49</f>
        <v>0</v>
      </c>
      <c r="O48" s="189">
        <f t="shared" si="0"/>
        <v>0</v>
      </c>
    </row>
    <row r="49" spans="1:15" ht="27.75" customHeight="1">
      <c r="A49" s="12"/>
      <c r="B49" s="128" t="s">
        <v>215</v>
      </c>
      <c r="C49" s="108"/>
      <c r="D49" s="108" t="s">
        <v>6</v>
      </c>
      <c r="E49" s="108" t="s">
        <v>12</v>
      </c>
      <c r="F49" s="108" t="s">
        <v>216</v>
      </c>
      <c r="G49" s="108" t="s">
        <v>14</v>
      </c>
      <c r="H49" s="48">
        <f>H50</f>
        <v>612.62</v>
      </c>
      <c r="N49" s="48">
        <f>N50</f>
        <v>0</v>
      </c>
      <c r="O49" s="180">
        <f t="shared" si="0"/>
        <v>0</v>
      </c>
    </row>
    <row r="50" spans="1:15" ht="27.75" customHeight="1">
      <c r="A50" s="12"/>
      <c r="B50" s="60" t="s">
        <v>54</v>
      </c>
      <c r="C50" s="20"/>
      <c r="D50" s="116" t="s">
        <v>6</v>
      </c>
      <c r="E50" s="20" t="s">
        <v>12</v>
      </c>
      <c r="F50" s="62" t="s">
        <v>236</v>
      </c>
      <c r="G50" s="20" t="s">
        <v>14</v>
      </c>
      <c r="H50" s="22">
        <f>H51</f>
        <v>612.62</v>
      </c>
      <c r="N50" s="22">
        <f>N51</f>
        <v>0</v>
      </c>
      <c r="O50" s="71">
        <f t="shared" si="0"/>
        <v>0</v>
      </c>
    </row>
    <row r="51" spans="1:15" ht="36" customHeight="1">
      <c r="A51" s="12"/>
      <c r="B51" s="57" t="s">
        <v>86</v>
      </c>
      <c r="C51" s="47"/>
      <c r="D51" s="108" t="s">
        <v>6</v>
      </c>
      <c r="E51" s="105" t="s">
        <v>12</v>
      </c>
      <c r="F51" s="62" t="s">
        <v>236</v>
      </c>
      <c r="G51" s="105" t="s">
        <v>87</v>
      </c>
      <c r="H51" s="24">
        <v>612.62</v>
      </c>
      <c r="N51" s="24">
        <v>0</v>
      </c>
      <c r="O51" s="71">
        <f t="shared" si="0"/>
        <v>0</v>
      </c>
    </row>
    <row r="52" spans="1:15" ht="36.75" customHeight="1">
      <c r="A52" s="12"/>
      <c r="B52" s="76" t="s">
        <v>24</v>
      </c>
      <c r="C52" s="68"/>
      <c r="D52" s="68" t="s">
        <v>6</v>
      </c>
      <c r="E52" s="68" t="s">
        <v>61</v>
      </c>
      <c r="F52" s="130" t="s">
        <v>22</v>
      </c>
      <c r="G52" s="130" t="s">
        <v>20</v>
      </c>
      <c r="H52" s="124">
        <f>H53</f>
        <v>100</v>
      </c>
      <c r="N52" s="124">
        <f>N53</f>
        <v>0</v>
      </c>
      <c r="O52" s="182">
        <f t="shared" si="0"/>
        <v>0</v>
      </c>
    </row>
    <row r="53" spans="1:15" ht="36.75" customHeight="1">
      <c r="A53" s="12"/>
      <c r="B53" s="125" t="s">
        <v>26</v>
      </c>
      <c r="C53" s="37"/>
      <c r="D53" s="113" t="s">
        <v>6</v>
      </c>
      <c r="E53" s="137" t="s">
        <v>61</v>
      </c>
      <c r="F53" s="126">
        <v>62</v>
      </c>
      <c r="G53" s="113" t="s">
        <v>14</v>
      </c>
      <c r="H53" s="38">
        <f>H54</f>
        <v>100</v>
      </c>
      <c r="N53" s="38">
        <f>N54</f>
        <v>0</v>
      </c>
      <c r="O53" s="189">
        <f t="shared" si="0"/>
        <v>0</v>
      </c>
    </row>
    <row r="54" spans="1:15" ht="18.75" customHeight="1">
      <c r="A54" s="12"/>
      <c r="B54" s="128" t="s">
        <v>215</v>
      </c>
      <c r="C54" s="112"/>
      <c r="D54" s="112" t="s">
        <v>6</v>
      </c>
      <c r="E54" s="138" t="s">
        <v>61</v>
      </c>
      <c r="F54" s="112" t="s">
        <v>216</v>
      </c>
      <c r="G54" s="112" t="s">
        <v>14</v>
      </c>
      <c r="H54" s="48">
        <f>H55</f>
        <v>100</v>
      </c>
      <c r="N54" s="48">
        <f>N55</f>
        <v>0</v>
      </c>
      <c r="O54" s="180">
        <f t="shared" si="0"/>
        <v>0</v>
      </c>
    </row>
    <row r="55" spans="1:15" ht="18" customHeight="1">
      <c r="A55" s="12"/>
      <c r="B55" s="60" t="s">
        <v>25</v>
      </c>
      <c r="C55" s="112"/>
      <c r="D55" s="112" t="s">
        <v>6</v>
      </c>
      <c r="E55" s="136" t="s">
        <v>61</v>
      </c>
      <c r="F55" s="58" t="s">
        <v>228</v>
      </c>
      <c r="G55" s="111" t="s">
        <v>14</v>
      </c>
      <c r="H55" s="24">
        <f>H56</f>
        <v>100</v>
      </c>
      <c r="N55" s="24">
        <f>N56</f>
        <v>0</v>
      </c>
      <c r="O55" s="71">
        <f t="shared" si="0"/>
        <v>0</v>
      </c>
    </row>
    <row r="56" spans="1:15" ht="17.25" customHeight="1">
      <c r="A56" s="12"/>
      <c r="B56" s="57" t="s">
        <v>229</v>
      </c>
      <c r="C56" s="112"/>
      <c r="D56" s="136" t="s">
        <v>6</v>
      </c>
      <c r="E56" s="136" t="s">
        <v>61</v>
      </c>
      <c r="F56" s="58" t="s">
        <v>228</v>
      </c>
      <c r="G56" s="111" t="s">
        <v>69</v>
      </c>
      <c r="H56" s="24">
        <v>100</v>
      </c>
      <c r="N56" s="24">
        <v>0</v>
      </c>
      <c r="O56" s="71">
        <f t="shared" si="0"/>
        <v>0</v>
      </c>
    </row>
    <row r="57" spans="1:15" ht="17.25" customHeight="1">
      <c r="A57" s="12"/>
      <c r="B57" s="139" t="s">
        <v>27</v>
      </c>
      <c r="C57" s="68"/>
      <c r="D57" s="68" t="s">
        <v>6</v>
      </c>
      <c r="E57" s="68" t="s">
        <v>64</v>
      </c>
      <c r="F57" s="130" t="s">
        <v>22</v>
      </c>
      <c r="G57" s="68" t="s">
        <v>14</v>
      </c>
      <c r="H57" s="124">
        <f>H58+H62</f>
        <v>3628.49</v>
      </c>
      <c r="N57" s="124">
        <f>N58+N62</f>
        <v>2918.56</v>
      </c>
      <c r="O57" s="182">
        <f t="shared" si="0"/>
        <v>80.43456093306031</v>
      </c>
    </row>
    <row r="58" spans="1:15" ht="17.25" customHeight="1">
      <c r="A58" s="12"/>
      <c r="B58" s="125" t="s">
        <v>157</v>
      </c>
      <c r="C58" s="137"/>
      <c r="D58" s="137" t="s">
        <v>6</v>
      </c>
      <c r="E58" s="137" t="s">
        <v>64</v>
      </c>
      <c r="F58" s="126">
        <v>57</v>
      </c>
      <c r="G58" s="137" t="s">
        <v>14</v>
      </c>
      <c r="H58" s="38">
        <f>H59</f>
        <v>896.78</v>
      </c>
      <c r="N58" s="38">
        <f>N59</f>
        <v>468.54</v>
      </c>
      <c r="O58" s="189">
        <f t="shared" si="0"/>
        <v>52.24692789758916</v>
      </c>
    </row>
    <row r="59" spans="1:15" ht="17.25" customHeight="1">
      <c r="A59" s="12"/>
      <c r="B59" s="128" t="s">
        <v>158</v>
      </c>
      <c r="C59" s="138"/>
      <c r="D59" s="138" t="s">
        <v>6</v>
      </c>
      <c r="E59" s="138" t="s">
        <v>64</v>
      </c>
      <c r="F59" s="138" t="s">
        <v>153</v>
      </c>
      <c r="G59" s="138" t="s">
        <v>14</v>
      </c>
      <c r="H59" s="48">
        <f>H60</f>
        <v>896.78</v>
      </c>
      <c r="N59" s="48">
        <f>N60</f>
        <v>468.54</v>
      </c>
      <c r="O59" s="180">
        <f t="shared" si="0"/>
        <v>52.24692789758916</v>
      </c>
    </row>
    <row r="60" spans="1:15" ht="36.75" customHeight="1">
      <c r="A60" s="12"/>
      <c r="B60" s="17" t="s">
        <v>72</v>
      </c>
      <c r="C60" s="112"/>
      <c r="D60" s="136" t="s">
        <v>6</v>
      </c>
      <c r="E60" s="136" t="s">
        <v>64</v>
      </c>
      <c r="F60" s="58" t="s">
        <v>173</v>
      </c>
      <c r="G60" s="136" t="s">
        <v>14</v>
      </c>
      <c r="H60" s="24">
        <f>H61</f>
        <v>896.78</v>
      </c>
      <c r="N60" s="24">
        <f>N61</f>
        <v>468.54</v>
      </c>
      <c r="O60" s="71">
        <f t="shared" si="0"/>
        <v>52.24692789758916</v>
      </c>
    </row>
    <row r="61" spans="1:15" ht="39" customHeight="1">
      <c r="A61" s="12"/>
      <c r="B61" s="57" t="s">
        <v>86</v>
      </c>
      <c r="C61" s="112"/>
      <c r="D61" s="136" t="s">
        <v>6</v>
      </c>
      <c r="E61" s="136" t="s">
        <v>64</v>
      </c>
      <c r="F61" s="58" t="s">
        <v>173</v>
      </c>
      <c r="G61" s="136" t="s">
        <v>87</v>
      </c>
      <c r="H61" s="24">
        <v>896.78</v>
      </c>
      <c r="N61" s="24">
        <v>468.54</v>
      </c>
      <c r="O61" s="71">
        <f t="shared" si="0"/>
        <v>52.24692789758916</v>
      </c>
    </row>
    <row r="62" spans="1:15" ht="17.25" customHeight="1">
      <c r="A62" s="12"/>
      <c r="B62" s="125" t="s">
        <v>26</v>
      </c>
      <c r="C62" s="112"/>
      <c r="D62" s="137" t="s">
        <v>6</v>
      </c>
      <c r="E62" s="137" t="s">
        <v>64</v>
      </c>
      <c r="F62" s="126">
        <v>62</v>
      </c>
      <c r="G62" s="137" t="s">
        <v>14</v>
      </c>
      <c r="H62" s="38">
        <f>H63</f>
        <v>2731.71</v>
      </c>
      <c r="N62" s="38">
        <f>N63</f>
        <v>2450.02</v>
      </c>
      <c r="O62" s="189">
        <f t="shared" si="0"/>
        <v>89.68814405628709</v>
      </c>
    </row>
    <row r="63" spans="1:15" ht="17.25" customHeight="1">
      <c r="A63" s="12"/>
      <c r="B63" s="128" t="s">
        <v>215</v>
      </c>
      <c r="C63" s="112"/>
      <c r="D63" s="138" t="s">
        <v>6</v>
      </c>
      <c r="E63" s="138" t="s">
        <v>64</v>
      </c>
      <c r="F63" s="138" t="s">
        <v>216</v>
      </c>
      <c r="G63" s="138" t="s">
        <v>14</v>
      </c>
      <c r="H63" s="48">
        <f>H64+H66+H68+H70</f>
        <v>2731.71</v>
      </c>
      <c r="N63" s="48">
        <f>N64+N66+N68+N70</f>
        <v>2450.02</v>
      </c>
      <c r="O63" s="180">
        <f t="shared" si="0"/>
        <v>89.68814405628709</v>
      </c>
    </row>
    <row r="64" spans="1:15" ht="35.25" customHeight="1">
      <c r="A64" s="12"/>
      <c r="B64" s="60" t="s">
        <v>53</v>
      </c>
      <c r="C64" s="112"/>
      <c r="D64" s="136" t="s">
        <v>6</v>
      </c>
      <c r="E64" s="136" t="s">
        <v>64</v>
      </c>
      <c r="F64" s="58" t="s">
        <v>231</v>
      </c>
      <c r="G64" s="135" t="s">
        <v>14</v>
      </c>
      <c r="H64" s="24">
        <f>H65</f>
        <v>175.71</v>
      </c>
      <c r="N64" s="24">
        <f>N65</f>
        <v>15.86</v>
      </c>
      <c r="O64" s="71">
        <f t="shared" si="0"/>
        <v>9.026236412270217</v>
      </c>
    </row>
    <row r="65" spans="1:15" ht="39" customHeight="1">
      <c r="A65" s="12"/>
      <c r="B65" s="57" t="s">
        <v>86</v>
      </c>
      <c r="C65" s="105"/>
      <c r="D65" s="136" t="s">
        <v>6</v>
      </c>
      <c r="E65" s="136" t="s">
        <v>64</v>
      </c>
      <c r="F65" s="58" t="s">
        <v>231</v>
      </c>
      <c r="G65" s="136" t="s">
        <v>87</v>
      </c>
      <c r="H65" s="24">
        <v>175.71</v>
      </c>
      <c r="N65" s="24">
        <v>15.86</v>
      </c>
      <c r="O65" s="71">
        <f t="shared" si="0"/>
        <v>9.026236412270217</v>
      </c>
    </row>
    <row r="66" spans="1:15" ht="28.5" customHeight="1">
      <c r="A66" s="12"/>
      <c r="B66" s="60" t="s">
        <v>232</v>
      </c>
      <c r="C66" s="105"/>
      <c r="D66" s="136" t="s">
        <v>6</v>
      </c>
      <c r="E66" s="105" t="s">
        <v>64</v>
      </c>
      <c r="F66" s="58" t="s">
        <v>233</v>
      </c>
      <c r="G66" s="135" t="s">
        <v>14</v>
      </c>
      <c r="H66" s="24">
        <f>H67</f>
        <v>70</v>
      </c>
      <c r="N66" s="24">
        <f>N67</f>
        <v>0</v>
      </c>
      <c r="O66" s="71">
        <f t="shared" si="0"/>
        <v>0</v>
      </c>
    </row>
    <row r="67" spans="1:15" ht="27" customHeight="1">
      <c r="A67" s="12"/>
      <c r="B67" s="57" t="s">
        <v>86</v>
      </c>
      <c r="C67" s="136"/>
      <c r="D67" s="136" t="s">
        <v>6</v>
      </c>
      <c r="E67" s="136" t="s">
        <v>64</v>
      </c>
      <c r="F67" s="58" t="s">
        <v>233</v>
      </c>
      <c r="G67" s="136" t="s">
        <v>87</v>
      </c>
      <c r="H67" s="24">
        <v>70</v>
      </c>
      <c r="N67" s="24">
        <v>0</v>
      </c>
      <c r="O67" s="71">
        <f t="shared" si="0"/>
        <v>0</v>
      </c>
    </row>
    <row r="68" spans="1:15" ht="67.5" customHeight="1">
      <c r="A68" s="12"/>
      <c r="B68" s="115" t="s">
        <v>239</v>
      </c>
      <c r="C68" s="136"/>
      <c r="D68" s="136" t="s">
        <v>6</v>
      </c>
      <c r="E68" s="136" t="s">
        <v>64</v>
      </c>
      <c r="F68" s="58" t="s">
        <v>240</v>
      </c>
      <c r="G68" s="135" t="s">
        <v>14</v>
      </c>
      <c r="H68" s="24">
        <f>H69</f>
        <v>2386</v>
      </c>
      <c r="N68" s="24">
        <f>N69</f>
        <v>2383.16</v>
      </c>
      <c r="O68" s="71">
        <f t="shared" si="0"/>
        <v>99.88097233864207</v>
      </c>
    </row>
    <row r="69" spans="1:15" ht="32.25" customHeight="1">
      <c r="A69" s="12"/>
      <c r="B69" s="57" t="s">
        <v>86</v>
      </c>
      <c r="C69" s="136"/>
      <c r="D69" s="136" t="s">
        <v>6</v>
      </c>
      <c r="E69" s="136" t="s">
        <v>64</v>
      </c>
      <c r="F69" s="58" t="s">
        <v>240</v>
      </c>
      <c r="G69" s="136" t="s">
        <v>87</v>
      </c>
      <c r="H69" s="24">
        <v>2386</v>
      </c>
      <c r="N69" s="24">
        <v>2383.16</v>
      </c>
      <c r="O69" s="71">
        <f t="shared" si="0"/>
        <v>99.88097233864207</v>
      </c>
    </row>
    <row r="70" spans="1:15" ht="27" customHeight="1">
      <c r="A70" s="12"/>
      <c r="B70" s="17" t="s">
        <v>73</v>
      </c>
      <c r="C70" s="136"/>
      <c r="D70" s="136" t="s">
        <v>6</v>
      </c>
      <c r="E70" s="136" t="s">
        <v>64</v>
      </c>
      <c r="F70" s="58" t="s">
        <v>244</v>
      </c>
      <c r="G70" s="135" t="s">
        <v>14</v>
      </c>
      <c r="H70" s="24">
        <f>H71</f>
        <v>100</v>
      </c>
      <c r="N70" s="24">
        <f>N71</f>
        <v>51</v>
      </c>
      <c r="O70" s="71">
        <f t="shared" si="0"/>
        <v>51</v>
      </c>
    </row>
    <row r="71" spans="1:15" ht="39.75" customHeight="1">
      <c r="A71" s="12"/>
      <c r="B71" s="57" t="s">
        <v>86</v>
      </c>
      <c r="C71" s="136"/>
      <c r="D71" s="136" t="s">
        <v>6</v>
      </c>
      <c r="E71" s="136" t="s">
        <v>64</v>
      </c>
      <c r="F71" s="58" t="s">
        <v>244</v>
      </c>
      <c r="G71" s="136" t="s">
        <v>87</v>
      </c>
      <c r="H71" s="24">
        <v>100</v>
      </c>
      <c r="N71" s="24">
        <v>51</v>
      </c>
      <c r="O71" s="71">
        <f t="shared" si="0"/>
        <v>51</v>
      </c>
    </row>
    <row r="72" spans="1:15" ht="26.25" customHeight="1">
      <c r="A72" s="34"/>
      <c r="B72" s="141" t="s">
        <v>45</v>
      </c>
      <c r="C72" s="142"/>
      <c r="D72" s="66" t="s">
        <v>7</v>
      </c>
      <c r="E72" s="66" t="s">
        <v>11</v>
      </c>
      <c r="F72" s="66" t="s">
        <v>19</v>
      </c>
      <c r="G72" s="66" t="s">
        <v>14</v>
      </c>
      <c r="H72" s="143">
        <f>H73</f>
        <v>510.13</v>
      </c>
      <c r="N72" s="143">
        <f>N73</f>
        <v>200.09</v>
      </c>
      <c r="O72" s="183">
        <f t="shared" si="0"/>
        <v>39.22333522827515</v>
      </c>
    </row>
    <row r="73" spans="1:15" ht="15.75" customHeight="1">
      <c r="A73" s="12"/>
      <c r="B73" s="139" t="s">
        <v>46</v>
      </c>
      <c r="C73" s="140"/>
      <c r="D73" s="68" t="s">
        <v>7</v>
      </c>
      <c r="E73" s="68" t="s">
        <v>8</v>
      </c>
      <c r="F73" s="68" t="s">
        <v>19</v>
      </c>
      <c r="G73" s="68" t="s">
        <v>14</v>
      </c>
      <c r="H73" s="124">
        <f>H74</f>
        <v>510.13</v>
      </c>
      <c r="N73" s="124">
        <f>N74</f>
        <v>200.09</v>
      </c>
      <c r="O73" s="182">
        <f t="shared" si="0"/>
        <v>39.22333522827515</v>
      </c>
    </row>
    <row r="74" spans="1:15" ht="15.75" customHeight="1">
      <c r="A74" s="12"/>
      <c r="B74" s="125" t="s">
        <v>26</v>
      </c>
      <c r="C74" s="138"/>
      <c r="D74" s="137" t="s">
        <v>7</v>
      </c>
      <c r="E74" s="137" t="s">
        <v>8</v>
      </c>
      <c r="F74" s="126">
        <v>62</v>
      </c>
      <c r="G74" s="137" t="s">
        <v>14</v>
      </c>
      <c r="H74" s="38">
        <f>H75</f>
        <v>510.13</v>
      </c>
      <c r="N74" s="38">
        <f>N75</f>
        <v>200.09</v>
      </c>
      <c r="O74" s="189">
        <f t="shared" si="0"/>
        <v>39.22333522827515</v>
      </c>
    </row>
    <row r="75" spans="1:15" ht="29.25" customHeight="1">
      <c r="A75" s="12"/>
      <c r="B75" s="128" t="s">
        <v>215</v>
      </c>
      <c r="C75" s="138"/>
      <c r="D75" s="138" t="s">
        <v>7</v>
      </c>
      <c r="E75" s="138" t="s">
        <v>8</v>
      </c>
      <c r="F75" s="138" t="s">
        <v>216</v>
      </c>
      <c r="G75" s="138" t="s">
        <v>14</v>
      </c>
      <c r="H75" s="24">
        <f>H76</f>
        <v>510.13</v>
      </c>
      <c r="N75" s="24">
        <f>N76</f>
        <v>200.09</v>
      </c>
      <c r="O75" s="71">
        <f t="shared" si="0"/>
        <v>39.22333522827515</v>
      </c>
    </row>
    <row r="76" spans="1:15" ht="60" customHeight="1">
      <c r="A76" s="12"/>
      <c r="B76" s="115" t="s">
        <v>241</v>
      </c>
      <c r="C76" s="18"/>
      <c r="D76" s="105" t="s">
        <v>7</v>
      </c>
      <c r="E76" s="105" t="s">
        <v>8</v>
      </c>
      <c r="F76" s="62" t="s">
        <v>242</v>
      </c>
      <c r="G76" s="135" t="s">
        <v>14</v>
      </c>
      <c r="H76" s="24">
        <f>H77+H78</f>
        <v>510.13</v>
      </c>
      <c r="N76" s="24">
        <f>N77+N78</f>
        <v>200.09</v>
      </c>
      <c r="O76" s="71">
        <f t="shared" si="0"/>
        <v>39.22333522827515</v>
      </c>
    </row>
    <row r="77" spans="1:15" ht="38.25" customHeight="1">
      <c r="A77" s="12"/>
      <c r="B77" s="57" t="s">
        <v>210</v>
      </c>
      <c r="C77" s="18"/>
      <c r="D77" s="136" t="s">
        <v>7</v>
      </c>
      <c r="E77" s="136" t="s">
        <v>8</v>
      </c>
      <c r="F77" s="62" t="s">
        <v>242</v>
      </c>
      <c r="G77" s="136" t="s">
        <v>200</v>
      </c>
      <c r="H77" s="24">
        <v>456.38</v>
      </c>
      <c r="N77" s="24">
        <v>193.83</v>
      </c>
      <c r="O77" s="71">
        <f t="shared" si="0"/>
        <v>42.47118629212498</v>
      </c>
    </row>
    <row r="78" spans="1:15" ht="38.25" customHeight="1">
      <c r="A78" s="12"/>
      <c r="B78" s="57" t="s">
        <v>86</v>
      </c>
      <c r="C78" s="18"/>
      <c r="D78" s="136" t="s">
        <v>7</v>
      </c>
      <c r="E78" s="136" t="s">
        <v>8</v>
      </c>
      <c r="F78" s="62" t="s">
        <v>242</v>
      </c>
      <c r="G78" s="136" t="s">
        <v>87</v>
      </c>
      <c r="H78" s="24">
        <v>53.75</v>
      </c>
      <c r="N78" s="24">
        <v>6.26</v>
      </c>
      <c r="O78" s="71">
        <f>N78/H78*100</f>
        <v>11.646511627906976</v>
      </c>
    </row>
    <row r="79" spans="1:15" ht="32.25" customHeight="1">
      <c r="A79" s="34"/>
      <c r="B79" s="141" t="s">
        <v>29</v>
      </c>
      <c r="C79" s="66"/>
      <c r="D79" s="66" t="s">
        <v>8</v>
      </c>
      <c r="E79" s="66" t="s">
        <v>11</v>
      </c>
      <c r="F79" s="66" t="s">
        <v>19</v>
      </c>
      <c r="G79" s="66" t="s">
        <v>14</v>
      </c>
      <c r="H79" s="143">
        <f>H80+H87+H92</f>
        <v>380</v>
      </c>
      <c r="N79" s="143">
        <f>N80+N87+N92</f>
        <v>207.64</v>
      </c>
      <c r="O79" s="183">
        <f t="shared" si="0"/>
        <v>54.642105263157895</v>
      </c>
    </row>
    <row r="80" spans="1:15" ht="45" customHeight="1">
      <c r="A80" s="12"/>
      <c r="B80" s="76" t="s">
        <v>148</v>
      </c>
      <c r="C80" s="68"/>
      <c r="D80" s="68" t="s">
        <v>8</v>
      </c>
      <c r="E80" s="68" t="s">
        <v>15</v>
      </c>
      <c r="F80" s="68" t="s">
        <v>30</v>
      </c>
      <c r="G80" s="68" t="s">
        <v>14</v>
      </c>
      <c r="H80" s="124">
        <f>H81</f>
        <v>90</v>
      </c>
      <c r="N80" s="124">
        <f>N81</f>
        <v>0</v>
      </c>
      <c r="O80" s="182">
        <f aca="true" t="shared" si="1" ref="O80:O145">N80/H80*100</f>
        <v>0</v>
      </c>
    </row>
    <row r="81" spans="1:15" ht="19.5" customHeight="1">
      <c r="A81" s="12"/>
      <c r="B81" s="125" t="s">
        <v>144</v>
      </c>
      <c r="C81" s="137"/>
      <c r="D81" s="137" t="s">
        <v>8</v>
      </c>
      <c r="E81" s="137" t="s">
        <v>15</v>
      </c>
      <c r="F81" s="126">
        <v>56</v>
      </c>
      <c r="G81" s="137" t="s">
        <v>14</v>
      </c>
      <c r="H81" s="38">
        <f>H82</f>
        <v>90</v>
      </c>
      <c r="N81" s="38">
        <f>N82</f>
        <v>0</v>
      </c>
      <c r="O81" s="189">
        <f t="shared" si="1"/>
        <v>0</v>
      </c>
    </row>
    <row r="82" spans="1:15" ht="78" customHeight="1">
      <c r="A82" s="12"/>
      <c r="B82" s="128" t="s">
        <v>145</v>
      </c>
      <c r="C82" s="138"/>
      <c r="D82" s="138" t="s">
        <v>8</v>
      </c>
      <c r="E82" s="138" t="s">
        <v>15</v>
      </c>
      <c r="F82" s="138" t="s">
        <v>146</v>
      </c>
      <c r="G82" s="138" t="s">
        <v>14</v>
      </c>
      <c r="H82" s="48">
        <f>H83+H85</f>
        <v>90</v>
      </c>
      <c r="N82" s="48">
        <f>N83+N85</f>
        <v>0</v>
      </c>
      <c r="O82" s="180">
        <f t="shared" si="1"/>
        <v>0</v>
      </c>
    </row>
    <row r="83" spans="1:15" ht="36" customHeight="1">
      <c r="A83" s="12"/>
      <c r="B83" s="60" t="s">
        <v>147</v>
      </c>
      <c r="C83" s="105"/>
      <c r="D83" s="105" t="s">
        <v>8</v>
      </c>
      <c r="E83" s="105" t="s">
        <v>15</v>
      </c>
      <c r="F83" s="58" t="s">
        <v>253</v>
      </c>
      <c r="G83" s="105" t="s">
        <v>14</v>
      </c>
      <c r="H83" s="24">
        <f>+H84</f>
        <v>0</v>
      </c>
      <c r="N83" s="24">
        <f>+N84</f>
        <v>0</v>
      </c>
      <c r="O83" s="71">
        <v>0</v>
      </c>
    </row>
    <row r="84" spans="1:15" ht="40.5" customHeight="1">
      <c r="A84" s="12"/>
      <c r="B84" s="57" t="s">
        <v>86</v>
      </c>
      <c r="C84" s="105"/>
      <c r="D84" s="105" t="s">
        <v>8</v>
      </c>
      <c r="E84" s="105" t="s">
        <v>15</v>
      </c>
      <c r="F84" s="58" t="s">
        <v>253</v>
      </c>
      <c r="G84" s="105" t="s">
        <v>87</v>
      </c>
      <c r="H84" s="24">
        <v>0</v>
      </c>
      <c r="N84" s="24">
        <v>0</v>
      </c>
      <c r="O84" s="71">
        <v>0</v>
      </c>
    </row>
    <row r="85" spans="1:15" ht="70.5" customHeight="1">
      <c r="A85" s="11"/>
      <c r="B85" s="82" t="s">
        <v>167</v>
      </c>
      <c r="C85" s="46"/>
      <c r="D85" s="104" t="s">
        <v>8</v>
      </c>
      <c r="E85" s="104" t="s">
        <v>15</v>
      </c>
      <c r="F85" s="58" t="s">
        <v>168</v>
      </c>
      <c r="G85" s="136" t="s">
        <v>14</v>
      </c>
      <c r="H85" s="22">
        <f>H86</f>
        <v>90</v>
      </c>
      <c r="N85" s="22">
        <f>N86</f>
        <v>0</v>
      </c>
      <c r="O85" s="71">
        <f t="shared" si="1"/>
        <v>0</v>
      </c>
    </row>
    <row r="86" spans="1:15" ht="28.5" customHeight="1">
      <c r="A86" s="11"/>
      <c r="B86" s="57" t="s">
        <v>86</v>
      </c>
      <c r="C86" s="46"/>
      <c r="D86" s="104" t="s">
        <v>8</v>
      </c>
      <c r="E86" s="104" t="s">
        <v>15</v>
      </c>
      <c r="F86" s="58" t="s">
        <v>168</v>
      </c>
      <c r="G86" s="136" t="s">
        <v>87</v>
      </c>
      <c r="H86" s="22">
        <v>90</v>
      </c>
      <c r="N86" s="22">
        <v>0</v>
      </c>
      <c r="O86" s="71">
        <f t="shared" si="1"/>
        <v>0</v>
      </c>
    </row>
    <row r="87" spans="1:15" ht="18" customHeight="1">
      <c r="A87" s="12"/>
      <c r="B87" s="139" t="s">
        <v>47</v>
      </c>
      <c r="C87" s="68"/>
      <c r="D87" s="68" t="s">
        <v>8</v>
      </c>
      <c r="E87" s="68" t="s">
        <v>0</v>
      </c>
      <c r="F87" s="68" t="s">
        <v>19</v>
      </c>
      <c r="G87" s="68" t="s">
        <v>14</v>
      </c>
      <c r="H87" s="124">
        <f>H88</f>
        <v>270</v>
      </c>
      <c r="N87" s="124">
        <f>N88</f>
        <v>207.64</v>
      </c>
      <c r="O87" s="182">
        <f t="shared" si="1"/>
        <v>76.9037037037037</v>
      </c>
    </row>
    <row r="88" spans="1:15" ht="18" customHeight="1">
      <c r="A88" s="12"/>
      <c r="B88" s="125" t="s">
        <v>144</v>
      </c>
      <c r="C88" s="137"/>
      <c r="D88" s="137" t="s">
        <v>8</v>
      </c>
      <c r="E88" s="137" t="s">
        <v>0</v>
      </c>
      <c r="F88" s="126">
        <v>56</v>
      </c>
      <c r="G88" s="137" t="s">
        <v>14</v>
      </c>
      <c r="H88" s="38">
        <f>H89</f>
        <v>270</v>
      </c>
      <c r="N88" s="38">
        <f>N89</f>
        <v>207.64</v>
      </c>
      <c r="O88" s="189">
        <f t="shared" si="1"/>
        <v>76.9037037037037</v>
      </c>
    </row>
    <row r="89" spans="1:15" ht="81" customHeight="1">
      <c r="A89" s="12"/>
      <c r="B89" s="128" t="s">
        <v>145</v>
      </c>
      <c r="C89" s="138"/>
      <c r="D89" s="138" t="s">
        <v>8</v>
      </c>
      <c r="E89" s="138" t="s">
        <v>0</v>
      </c>
      <c r="F89" s="138" t="s">
        <v>146</v>
      </c>
      <c r="G89" s="138" t="s">
        <v>14</v>
      </c>
      <c r="H89" s="24">
        <f>H90</f>
        <v>270</v>
      </c>
      <c r="N89" s="24">
        <f>N90</f>
        <v>207.64</v>
      </c>
      <c r="O89" s="71">
        <f t="shared" si="1"/>
        <v>76.9037037037037</v>
      </c>
    </row>
    <row r="90" spans="1:15" ht="42" customHeight="1">
      <c r="A90" s="12"/>
      <c r="B90" s="17" t="s">
        <v>74</v>
      </c>
      <c r="C90" s="138"/>
      <c r="D90" s="136" t="s">
        <v>8</v>
      </c>
      <c r="E90" s="136" t="s">
        <v>0</v>
      </c>
      <c r="F90" s="58" t="s">
        <v>150</v>
      </c>
      <c r="G90" s="136" t="s">
        <v>14</v>
      </c>
      <c r="H90" s="24">
        <f>H91</f>
        <v>270</v>
      </c>
      <c r="N90" s="24">
        <f>N91</f>
        <v>207.64</v>
      </c>
      <c r="O90" s="71">
        <f t="shared" si="1"/>
        <v>76.9037037037037</v>
      </c>
    </row>
    <row r="91" spans="1:15" ht="30.75" customHeight="1">
      <c r="A91" s="12"/>
      <c r="B91" s="57" t="s">
        <v>86</v>
      </c>
      <c r="C91" s="138"/>
      <c r="D91" s="136" t="s">
        <v>8</v>
      </c>
      <c r="E91" s="136" t="s">
        <v>0</v>
      </c>
      <c r="F91" s="58" t="s">
        <v>150</v>
      </c>
      <c r="G91" s="136" t="s">
        <v>87</v>
      </c>
      <c r="H91" s="24">
        <v>270</v>
      </c>
      <c r="N91" s="24">
        <v>207.64</v>
      </c>
      <c r="O91" s="71">
        <f t="shared" si="1"/>
        <v>76.9037037037037</v>
      </c>
    </row>
    <row r="92" spans="1:15" ht="30" customHeight="1">
      <c r="A92" s="36"/>
      <c r="B92" s="139" t="s">
        <v>59</v>
      </c>
      <c r="C92" s="68"/>
      <c r="D92" s="68" t="s">
        <v>8</v>
      </c>
      <c r="E92" s="68" t="s">
        <v>55</v>
      </c>
      <c r="F92" s="68" t="s">
        <v>19</v>
      </c>
      <c r="G92" s="68" t="s">
        <v>14</v>
      </c>
      <c r="H92" s="124">
        <f>H93</f>
        <v>20</v>
      </c>
      <c r="N92" s="124">
        <f>N93</f>
        <v>0</v>
      </c>
      <c r="O92" s="182">
        <f t="shared" si="1"/>
        <v>0</v>
      </c>
    </row>
    <row r="93" spans="1:15" ht="30" customHeight="1">
      <c r="A93" s="36"/>
      <c r="B93" s="125" t="s">
        <v>144</v>
      </c>
      <c r="C93" s="137"/>
      <c r="D93" s="137" t="s">
        <v>8</v>
      </c>
      <c r="E93" s="137" t="s">
        <v>55</v>
      </c>
      <c r="F93" s="126">
        <v>56</v>
      </c>
      <c r="G93" s="137" t="s">
        <v>14</v>
      </c>
      <c r="H93" s="38">
        <f>H94</f>
        <v>20</v>
      </c>
      <c r="N93" s="38">
        <f>N94</f>
        <v>0</v>
      </c>
      <c r="O93" s="189">
        <f t="shared" si="1"/>
        <v>0</v>
      </c>
    </row>
    <row r="94" spans="1:15" ht="30" customHeight="1">
      <c r="A94" s="36"/>
      <c r="B94" s="128" t="s">
        <v>139</v>
      </c>
      <c r="C94" s="138"/>
      <c r="D94" s="138" t="s">
        <v>8</v>
      </c>
      <c r="E94" s="138" t="s">
        <v>55</v>
      </c>
      <c r="F94" s="138" t="s">
        <v>140</v>
      </c>
      <c r="G94" s="138" t="s">
        <v>14</v>
      </c>
      <c r="H94" s="48">
        <f>H95</f>
        <v>20</v>
      </c>
      <c r="N94" s="48">
        <f>N95</f>
        <v>0</v>
      </c>
      <c r="O94" s="180">
        <f t="shared" si="1"/>
        <v>0</v>
      </c>
    </row>
    <row r="95" spans="1:15" ht="43.5" customHeight="1">
      <c r="A95" s="36"/>
      <c r="B95" s="115" t="s">
        <v>141</v>
      </c>
      <c r="C95" s="138"/>
      <c r="D95" s="136" t="s">
        <v>8</v>
      </c>
      <c r="E95" s="136" t="s">
        <v>55</v>
      </c>
      <c r="F95" s="58" t="s">
        <v>142</v>
      </c>
      <c r="G95" s="136" t="s">
        <v>14</v>
      </c>
      <c r="H95" s="24">
        <f>H96</f>
        <v>20</v>
      </c>
      <c r="N95" s="24">
        <f>N96</f>
        <v>0</v>
      </c>
      <c r="O95" s="71">
        <f t="shared" si="1"/>
        <v>0</v>
      </c>
    </row>
    <row r="96" spans="1:15" ht="30" customHeight="1">
      <c r="A96" s="36"/>
      <c r="B96" s="57" t="s">
        <v>86</v>
      </c>
      <c r="C96" s="138"/>
      <c r="D96" s="136" t="s">
        <v>8</v>
      </c>
      <c r="E96" s="136" t="s">
        <v>55</v>
      </c>
      <c r="F96" s="58" t="s">
        <v>142</v>
      </c>
      <c r="G96" s="135" t="s">
        <v>87</v>
      </c>
      <c r="H96" s="24">
        <v>20</v>
      </c>
      <c r="N96" s="24">
        <v>0</v>
      </c>
      <c r="O96" s="71">
        <f t="shared" si="1"/>
        <v>0</v>
      </c>
    </row>
    <row r="97" spans="1:15" ht="21.75" customHeight="1">
      <c r="A97" s="34"/>
      <c r="B97" s="141" t="s">
        <v>31</v>
      </c>
      <c r="C97" s="66"/>
      <c r="D97" s="66" t="s">
        <v>9</v>
      </c>
      <c r="E97" s="66" t="s">
        <v>11</v>
      </c>
      <c r="F97" s="66" t="s">
        <v>19</v>
      </c>
      <c r="G97" s="66" t="s">
        <v>14</v>
      </c>
      <c r="H97" s="143">
        <f>H98+H105+H114+H119</f>
        <v>11655.66</v>
      </c>
      <c r="N97" s="143">
        <f>N98+N105+N114+N119</f>
        <v>460.74</v>
      </c>
      <c r="O97" s="183">
        <f t="shared" si="1"/>
        <v>3.952929306448541</v>
      </c>
    </row>
    <row r="98" spans="1:15" ht="28.5" customHeight="1">
      <c r="A98" s="12"/>
      <c r="B98" s="139" t="s">
        <v>52</v>
      </c>
      <c r="C98" s="68"/>
      <c r="D98" s="68" t="s">
        <v>9</v>
      </c>
      <c r="E98" s="68" t="s">
        <v>6</v>
      </c>
      <c r="F98" s="68" t="s">
        <v>19</v>
      </c>
      <c r="G98" s="68" t="s">
        <v>14</v>
      </c>
      <c r="H98" s="124">
        <f>H99</f>
        <v>51</v>
      </c>
      <c r="N98" s="124">
        <f>N99</f>
        <v>28.52</v>
      </c>
      <c r="O98" s="182">
        <f t="shared" si="1"/>
        <v>55.92156862745098</v>
      </c>
    </row>
    <row r="99" spans="1:15" ht="28.5" customHeight="1">
      <c r="A99" s="12"/>
      <c r="B99" s="125" t="s">
        <v>157</v>
      </c>
      <c r="C99" s="137"/>
      <c r="D99" s="137" t="s">
        <v>9</v>
      </c>
      <c r="E99" s="137" t="s">
        <v>6</v>
      </c>
      <c r="F99" s="126">
        <v>57</v>
      </c>
      <c r="G99" s="137" t="s">
        <v>14</v>
      </c>
      <c r="H99" s="38">
        <f>H100</f>
        <v>51</v>
      </c>
      <c r="N99" s="38">
        <f>N100</f>
        <v>28.52</v>
      </c>
      <c r="O99" s="189">
        <f t="shared" si="1"/>
        <v>55.92156862745098</v>
      </c>
    </row>
    <row r="100" spans="1:15" ht="33" customHeight="1">
      <c r="A100" s="12"/>
      <c r="B100" s="128" t="s">
        <v>160</v>
      </c>
      <c r="C100" s="138"/>
      <c r="D100" s="138" t="s">
        <v>9</v>
      </c>
      <c r="E100" s="138" t="s">
        <v>6</v>
      </c>
      <c r="F100" s="138" t="s">
        <v>159</v>
      </c>
      <c r="G100" s="138" t="s">
        <v>14</v>
      </c>
      <c r="H100" s="48">
        <f>H101+H103</f>
        <v>51</v>
      </c>
      <c r="N100" s="48">
        <f>N101+N103</f>
        <v>28.52</v>
      </c>
      <c r="O100" s="180">
        <f t="shared" si="1"/>
        <v>55.92156862745098</v>
      </c>
    </row>
    <row r="101" spans="1:15" ht="43.5" customHeight="1">
      <c r="A101" s="12"/>
      <c r="B101" s="147" t="s">
        <v>161</v>
      </c>
      <c r="C101" s="138"/>
      <c r="D101" s="136" t="s">
        <v>9</v>
      </c>
      <c r="E101" s="136" t="s">
        <v>6</v>
      </c>
      <c r="F101" s="136" t="s">
        <v>162</v>
      </c>
      <c r="G101" s="136" t="s">
        <v>14</v>
      </c>
      <c r="H101" s="24">
        <f>H102</f>
        <v>51</v>
      </c>
      <c r="I101" s="185"/>
      <c r="J101" s="185"/>
      <c r="K101" s="185"/>
      <c r="L101" s="185"/>
      <c r="M101" s="185"/>
      <c r="N101" s="24">
        <f>N102</f>
        <v>27.41</v>
      </c>
      <c r="O101" s="71">
        <f t="shared" si="1"/>
        <v>53.74509803921569</v>
      </c>
    </row>
    <row r="102" spans="1:15" ht="52.5" customHeight="1">
      <c r="A102" s="12"/>
      <c r="B102" s="57" t="s">
        <v>210</v>
      </c>
      <c r="C102" s="136"/>
      <c r="D102" s="136" t="s">
        <v>9</v>
      </c>
      <c r="E102" s="136" t="s">
        <v>6</v>
      </c>
      <c r="F102" s="136" t="s">
        <v>162</v>
      </c>
      <c r="G102" s="136" t="s">
        <v>211</v>
      </c>
      <c r="H102" s="24">
        <v>51</v>
      </c>
      <c r="N102" s="24">
        <v>27.41</v>
      </c>
      <c r="O102" s="71">
        <f t="shared" si="1"/>
        <v>53.74509803921569</v>
      </c>
    </row>
    <row r="103" spans="1:15" ht="52.5" customHeight="1">
      <c r="A103" s="12"/>
      <c r="B103" s="17" t="s">
        <v>268</v>
      </c>
      <c r="C103" s="138"/>
      <c r="D103" s="136" t="s">
        <v>9</v>
      </c>
      <c r="E103" s="136" t="s">
        <v>6</v>
      </c>
      <c r="F103" s="136" t="s">
        <v>269</v>
      </c>
      <c r="G103" s="136" t="s">
        <v>14</v>
      </c>
      <c r="H103" s="24">
        <f>H104</f>
        <v>0</v>
      </c>
      <c r="I103" s="185"/>
      <c r="J103" s="185"/>
      <c r="K103" s="185"/>
      <c r="L103" s="185"/>
      <c r="M103" s="185"/>
      <c r="N103" s="24">
        <f>N104</f>
        <v>1.11</v>
      </c>
      <c r="O103" s="71">
        <v>0</v>
      </c>
    </row>
    <row r="104" spans="1:15" ht="52.5" customHeight="1">
      <c r="A104" s="12"/>
      <c r="B104" s="57" t="s">
        <v>210</v>
      </c>
      <c r="C104" s="136"/>
      <c r="D104" s="136" t="s">
        <v>9</v>
      </c>
      <c r="E104" s="136" t="s">
        <v>6</v>
      </c>
      <c r="F104" s="136" t="s">
        <v>269</v>
      </c>
      <c r="G104" s="136" t="s">
        <v>211</v>
      </c>
      <c r="H104" s="24">
        <v>0</v>
      </c>
      <c r="N104" s="24">
        <v>1.11</v>
      </c>
      <c r="O104" s="71">
        <v>0</v>
      </c>
    </row>
    <row r="105" spans="1:15" ht="12.75" customHeight="1">
      <c r="A105" s="12"/>
      <c r="B105" s="76" t="s">
        <v>138</v>
      </c>
      <c r="C105" s="68"/>
      <c r="D105" s="68" t="s">
        <v>9</v>
      </c>
      <c r="E105" s="68" t="s">
        <v>15</v>
      </c>
      <c r="F105" s="68" t="s">
        <v>19</v>
      </c>
      <c r="G105" s="68" t="s">
        <v>14</v>
      </c>
      <c r="H105" s="124">
        <f>H106+H110</f>
        <v>9317.48</v>
      </c>
      <c r="N105" s="124">
        <f>N106+N110</f>
        <v>234</v>
      </c>
      <c r="O105" s="182">
        <f t="shared" si="1"/>
        <v>2.5114086641452413</v>
      </c>
    </row>
    <row r="106" spans="1:15" ht="20.25" customHeight="1">
      <c r="A106" s="12"/>
      <c r="B106" s="125" t="s">
        <v>118</v>
      </c>
      <c r="C106" s="137"/>
      <c r="D106" s="137" t="s">
        <v>9</v>
      </c>
      <c r="E106" s="137" t="s">
        <v>15</v>
      </c>
      <c r="F106" s="126">
        <v>55</v>
      </c>
      <c r="G106" s="137" t="s">
        <v>14</v>
      </c>
      <c r="H106" s="38">
        <f>H107</f>
        <v>126.88</v>
      </c>
      <c r="N106" s="38">
        <f>N107</f>
        <v>0</v>
      </c>
      <c r="O106" s="189">
        <f t="shared" si="1"/>
        <v>0</v>
      </c>
    </row>
    <row r="107" spans="1:15" ht="38.25" customHeight="1">
      <c r="A107" s="12"/>
      <c r="B107" s="92" t="s">
        <v>127</v>
      </c>
      <c r="C107" s="138"/>
      <c r="D107" s="138" t="s">
        <v>9</v>
      </c>
      <c r="E107" s="138" t="s">
        <v>15</v>
      </c>
      <c r="F107" s="61" t="s">
        <v>128</v>
      </c>
      <c r="G107" s="138" t="s">
        <v>14</v>
      </c>
      <c r="H107" s="48">
        <f>H108</f>
        <v>126.88</v>
      </c>
      <c r="N107" s="48">
        <f>N108</f>
        <v>0</v>
      </c>
      <c r="O107" s="180">
        <f t="shared" si="1"/>
        <v>0</v>
      </c>
    </row>
    <row r="108" spans="1:15" ht="44.25" customHeight="1">
      <c r="A108" s="11"/>
      <c r="B108" s="17" t="s">
        <v>75</v>
      </c>
      <c r="C108" s="138"/>
      <c r="D108" s="136" t="s">
        <v>9</v>
      </c>
      <c r="E108" s="136" t="s">
        <v>15</v>
      </c>
      <c r="F108" s="58" t="s">
        <v>136</v>
      </c>
      <c r="G108" s="136" t="s">
        <v>14</v>
      </c>
      <c r="H108" s="24">
        <f>H109</f>
        <v>126.88</v>
      </c>
      <c r="I108" s="185"/>
      <c r="J108" s="185"/>
      <c r="K108" s="185"/>
      <c r="L108" s="185"/>
      <c r="M108" s="185"/>
      <c r="N108" s="24">
        <f>N109</f>
        <v>0</v>
      </c>
      <c r="O108" s="71">
        <f t="shared" si="1"/>
        <v>0</v>
      </c>
    </row>
    <row r="109" spans="1:15" ht="42" customHeight="1">
      <c r="A109" s="11"/>
      <c r="B109" s="57" t="s">
        <v>86</v>
      </c>
      <c r="C109" s="129"/>
      <c r="D109" s="136" t="s">
        <v>9</v>
      </c>
      <c r="E109" s="136" t="s">
        <v>15</v>
      </c>
      <c r="F109" s="58" t="s">
        <v>136</v>
      </c>
      <c r="G109" s="136" t="s">
        <v>87</v>
      </c>
      <c r="H109" s="24">
        <v>126.88</v>
      </c>
      <c r="N109" s="24">
        <v>0</v>
      </c>
      <c r="O109" s="71">
        <f t="shared" si="1"/>
        <v>0</v>
      </c>
    </row>
    <row r="110" spans="1:15" ht="30.75" customHeight="1">
      <c r="A110" s="11"/>
      <c r="B110" s="125" t="s">
        <v>157</v>
      </c>
      <c r="C110" s="137"/>
      <c r="D110" s="137" t="s">
        <v>9</v>
      </c>
      <c r="E110" s="137" t="s">
        <v>15</v>
      </c>
      <c r="F110" s="126">
        <v>57</v>
      </c>
      <c r="G110" s="137" t="s">
        <v>14</v>
      </c>
      <c r="H110" s="38">
        <f>H111</f>
        <v>9190.6</v>
      </c>
      <c r="N110" s="38">
        <f>N111</f>
        <v>234</v>
      </c>
      <c r="O110" s="189">
        <f t="shared" si="1"/>
        <v>2.546079690118164</v>
      </c>
    </row>
    <row r="111" spans="1:15" ht="30.75" customHeight="1">
      <c r="A111" s="11"/>
      <c r="B111" s="128" t="s">
        <v>170</v>
      </c>
      <c r="C111" s="138"/>
      <c r="D111" s="138" t="s">
        <v>9</v>
      </c>
      <c r="E111" s="138" t="s">
        <v>15</v>
      </c>
      <c r="F111" s="138" t="s">
        <v>169</v>
      </c>
      <c r="G111" s="138" t="s">
        <v>14</v>
      </c>
      <c r="H111" s="48">
        <f>H112</f>
        <v>9190.6</v>
      </c>
      <c r="N111" s="48">
        <f>N112</f>
        <v>234</v>
      </c>
      <c r="O111" s="180">
        <f t="shared" si="1"/>
        <v>2.546079690118164</v>
      </c>
    </row>
    <row r="112" spans="1:15" ht="54" customHeight="1">
      <c r="A112" s="11"/>
      <c r="B112" s="148" t="s">
        <v>171</v>
      </c>
      <c r="C112" s="129"/>
      <c r="D112" s="136" t="s">
        <v>9</v>
      </c>
      <c r="E112" s="136" t="s">
        <v>15</v>
      </c>
      <c r="F112" s="136" t="s">
        <v>172</v>
      </c>
      <c r="G112" s="136" t="s">
        <v>14</v>
      </c>
      <c r="H112" s="24">
        <f>H113</f>
        <v>9190.6</v>
      </c>
      <c r="N112" s="24">
        <f>N113</f>
        <v>234</v>
      </c>
      <c r="O112" s="71">
        <f t="shared" si="1"/>
        <v>2.546079690118164</v>
      </c>
    </row>
    <row r="113" spans="1:15" ht="36.75" customHeight="1">
      <c r="A113" s="11"/>
      <c r="B113" s="57" t="s">
        <v>86</v>
      </c>
      <c r="C113" s="129"/>
      <c r="D113" s="136" t="s">
        <v>9</v>
      </c>
      <c r="E113" s="136" t="s">
        <v>15</v>
      </c>
      <c r="F113" s="136" t="s">
        <v>172</v>
      </c>
      <c r="G113" s="136" t="s">
        <v>87</v>
      </c>
      <c r="H113" s="24">
        <v>9190.6</v>
      </c>
      <c r="N113" s="24">
        <v>234</v>
      </c>
      <c r="O113" s="71">
        <f t="shared" si="1"/>
        <v>2.546079690118164</v>
      </c>
    </row>
    <row r="114" spans="1:15" ht="18" customHeight="1">
      <c r="A114" s="12"/>
      <c r="B114" s="139" t="s">
        <v>32</v>
      </c>
      <c r="C114" s="68"/>
      <c r="D114" s="68" t="s">
        <v>9</v>
      </c>
      <c r="E114" s="68">
        <v>10</v>
      </c>
      <c r="F114" s="68" t="s">
        <v>19</v>
      </c>
      <c r="G114" s="68" t="s">
        <v>14</v>
      </c>
      <c r="H114" s="149">
        <f>H115</f>
        <v>457.18</v>
      </c>
      <c r="N114" s="149">
        <f>N115</f>
        <v>168.22</v>
      </c>
      <c r="O114" s="182">
        <f t="shared" si="1"/>
        <v>36.79513539524913</v>
      </c>
    </row>
    <row r="115" spans="1:15" ht="21" customHeight="1">
      <c r="A115" s="11"/>
      <c r="B115" s="125" t="s">
        <v>157</v>
      </c>
      <c r="C115" s="137"/>
      <c r="D115" s="137" t="s">
        <v>9</v>
      </c>
      <c r="E115" s="137" t="s">
        <v>0</v>
      </c>
      <c r="F115" s="126">
        <v>57</v>
      </c>
      <c r="G115" s="137" t="s">
        <v>14</v>
      </c>
      <c r="H115" s="150">
        <f>H116</f>
        <v>457.18</v>
      </c>
      <c r="N115" s="150">
        <f>N116</f>
        <v>168.22</v>
      </c>
      <c r="O115" s="189">
        <f t="shared" si="1"/>
        <v>36.79513539524913</v>
      </c>
    </row>
    <row r="116" spans="1:15" ht="21" customHeight="1">
      <c r="A116" s="11"/>
      <c r="B116" s="128" t="s">
        <v>158</v>
      </c>
      <c r="C116" s="138"/>
      <c r="D116" s="138" t="s">
        <v>9</v>
      </c>
      <c r="E116" s="138">
        <v>10</v>
      </c>
      <c r="F116" s="138" t="s">
        <v>153</v>
      </c>
      <c r="G116" s="138" t="s">
        <v>14</v>
      </c>
      <c r="H116" s="144">
        <f>H117</f>
        <v>457.18</v>
      </c>
      <c r="N116" s="144">
        <f>N117</f>
        <v>168.22</v>
      </c>
      <c r="O116" s="180">
        <f t="shared" si="1"/>
        <v>36.79513539524913</v>
      </c>
    </row>
    <row r="117" spans="1:15" ht="24.75" customHeight="1">
      <c r="A117" s="11"/>
      <c r="B117" s="60" t="s">
        <v>154</v>
      </c>
      <c r="C117" s="138"/>
      <c r="D117" s="138" t="s">
        <v>9</v>
      </c>
      <c r="E117" s="138">
        <v>10</v>
      </c>
      <c r="F117" s="58" t="s">
        <v>155</v>
      </c>
      <c r="G117" s="136" t="s">
        <v>14</v>
      </c>
      <c r="H117" s="145">
        <f>H118</f>
        <v>457.18</v>
      </c>
      <c r="N117" s="145">
        <f>N118</f>
        <v>168.22</v>
      </c>
      <c r="O117" s="71">
        <f t="shared" si="1"/>
        <v>36.79513539524913</v>
      </c>
    </row>
    <row r="118" spans="1:15" ht="38.25" customHeight="1">
      <c r="A118" s="11"/>
      <c r="B118" s="57" t="s">
        <v>86</v>
      </c>
      <c r="C118" s="138"/>
      <c r="D118" s="138" t="s">
        <v>9</v>
      </c>
      <c r="E118" s="136">
        <v>10</v>
      </c>
      <c r="F118" s="58" t="s">
        <v>155</v>
      </c>
      <c r="G118" s="136" t="s">
        <v>87</v>
      </c>
      <c r="H118" s="145">
        <v>457.18</v>
      </c>
      <c r="N118" s="145">
        <v>168.22</v>
      </c>
      <c r="O118" s="71">
        <f t="shared" si="1"/>
        <v>36.79513539524913</v>
      </c>
    </row>
    <row r="119" spans="1:15" ht="25.5" customHeight="1">
      <c r="A119" s="12"/>
      <c r="B119" s="139" t="s">
        <v>33</v>
      </c>
      <c r="C119" s="68"/>
      <c r="D119" s="68" t="s">
        <v>9</v>
      </c>
      <c r="E119" s="68">
        <v>12</v>
      </c>
      <c r="F119" s="68" t="s">
        <v>19</v>
      </c>
      <c r="G119" s="68" t="s">
        <v>14</v>
      </c>
      <c r="H119" s="152">
        <f>H120+H124</f>
        <v>1830</v>
      </c>
      <c r="N119" s="152">
        <f>N120+N124</f>
        <v>30</v>
      </c>
      <c r="O119" s="182">
        <f t="shared" si="1"/>
        <v>1.639344262295082</v>
      </c>
    </row>
    <row r="120" spans="1:15" ht="27" customHeight="1">
      <c r="A120" s="12"/>
      <c r="B120" s="125" t="s">
        <v>157</v>
      </c>
      <c r="C120" s="137"/>
      <c r="D120" s="137" t="s">
        <v>9</v>
      </c>
      <c r="E120" s="137" t="s">
        <v>250</v>
      </c>
      <c r="F120" s="126">
        <v>57</v>
      </c>
      <c r="G120" s="137" t="s">
        <v>14</v>
      </c>
      <c r="H120" s="153">
        <f>H121</f>
        <v>30</v>
      </c>
      <c r="N120" s="153">
        <f>N121</f>
        <v>15</v>
      </c>
      <c r="O120" s="189">
        <f t="shared" si="1"/>
        <v>50</v>
      </c>
    </row>
    <row r="121" spans="1:15" ht="27" customHeight="1">
      <c r="A121" s="12"/>
      <c r="B121" s="128" t="s">
        <v>160</v>
      </c>
      <c r="C121" s="138"/>
      <c r="D121" s="138" t="s">
        <v>9</v>
      </c>
      <c r="E121" s="138" t="s">
        <v>250</v>
      </c>
      <c r="F121" s="138" t="s">
        <v>159</v>
      </c>
      <c r="G121" s="138" t="s">
        <v>14</v>
      </c>
      <c r="H121" s="186">
        <f>H122</f>
        <v>30</v>
      </c>
      <c r="I121" s="95"/>
      <c r="J121" s="95"/>
      <c r="K121" s="95"/>
      <c r="L121" s="95"/>
      <c r="M121" s="95"/>
      <c r="N121" s="186">
        <f>N122</f>
        <v>15</v>
      </c>
      <c r="O121" s="180">
        <f t="shared" si="1"/>
        <v>50</v>
      </c>
    </row>
    <row r="122" spans="1:15" ht="41.25" customHeight="1">
      <c r="A122" s="12"/>
      <c r="B122" s="17" t="s">
        <v>77</v>
      </c>
      <c r="C122" s="136"/>
      <c r="D122" s="136" t="s">
        <v>9</v>
      </c>
      <c r="E122" s="136">
        <v>12</v>
      </c>
      <c r="F122" s="62" t="s">
        <v>165</v>
      </c>
      <c r="G122" s="136" t="s">
        <v>14</v>
      </c>
      <c r="H122" s="31">
        <f>H123</f>
        <v>30</v>
      </c>
      <c r="N122" s="145">
        <f>N123</f>
        <v>15</v>
      </c>
      <c r="O122" s="71">
        <f t="shared" si="1"/>
        <v>50</v>
      </c>
    </row>
    <row r="123" spans="1:15" ht="30" customHeight="1">
      <c r="A123" s="12"/>
      <c r="B123" s="57" t="s">
        <v>86</v>
      </c>
      <c r="C123" s="136"/>
      <c r="D123" s="136" t="s">
        <v>9</v>
      </c>
      <c r="E123" s="136">
        <v>12</v>
      </c>
      <c r="F123" s="62" t="s">
        <v>165</v>
      </c>
      <c r="G123" s="136" t="s">
        <v>87</v>
      </c>
      <c r="H123" s="31">
        <v>30</v>
      </c>
      <c r="N123" s="145">
        <v>15</v>
      </c>
      <c r="O123" s="71">
        <f t="shared" si="1"/>
        <v>50</v>
      </c>
    </row>
    <row r="124" spans="1:15" ht="30" customHeight="1">
      <c r="A124" s="12"/>
      <c r="B124" s="125" t="s">
        <v>26</v>
      </c>
      <c r="C124" s="137"/>
      <c r="D124" s="137" t="s">
        <v>9</v>
      </c>
      <c r="E124" s="137">
        <v>12</v>
      </c>
      <c r="F124" s="126">
        <v>62</v>
      </c>
      <c r="G124" s="137" t="s">
        <v>14</v>
      </c>
      <c r="H124" s="155">
        <f>H125</f>
        <v>1800</v>
      </c>
      <c r="N124" s="155">
        <f>N125</f>
        <v>15</v>
      </c>
      <c r="O124" s="189">
        <f t="shared" si="1"/>
        <v>0.8333333333333334</v>
      </c>
    </row>
    <row r="125" spans="1:15" ht="30" customHeight="1">
      <c r="A125" s="12"/>
      <c r="B125" s="128" t="s">
        <v>215</v>
      </c>
      <c r="C125" s="138"/>
      <c r="D125" s="138" t="s">
        <v>9</v>
      </c>
      <c r="E125" s="138">
        <v>12</v>
      </c>
      <c r="F125" s="138" t="s">
        <v>216</v>
      </c>
      <c r="G125" s="138" t="s">
        <v>14</v>
      </c>
      <c r="H125" s="187">
        <f>H126</f>
        <v>1800</v>
      </c>
      <c r="I125" s="95"/>
      <c r="J125" s="95"/>
      <c r="K125" s="95"/>
      <c r="L125" s="95"/>
      <c r="M125" s="95"/>
      <c r="N125" s="187">
        <f>N126</f>
        <v>15</v>
      </c>
      <c r="O125" s="180">
        <f t="shared" si="1"/>
        <v>0.8333333333333334</v>
      </c>
    </row>
    <row r="126" spans="1:15" ht="30" customHeight="1">
      <c r="A126" s="12"/>
      <c r="B126" s="17" t="s">
        <v>76</v>
      </c>
      <c r="C126" s="136"/>
      <c r="D126" s="136" t="s">
        <v>9</v>
      </c>
      <c r="E126" s="136">
        <v>12</v>
      </c>
      <c r="F126" s="58" t="s">
        <v>245</v>
      </c>
      <c r="G126" s="136" t="s">
        <v>14</v>
      </c>
      <c r="H126" s="154">
        <f>H127</f>
        <v>1800</v>
      </c>
      <c r="N126" s="154">
        <f>N127</f>
        <v>15</v>
      </c>
      <c r="O126" s="71">
        <f t="shared" si="1"/>
        <v>0.8333333333333334</v>
      </c>
    </row>
    <row r="127" spans="1:15" ht="31.5" customHeight="1">
      <c r="A127" s="12"/>
      <c r="B127" s="57" t="s">
        <v>86</v>
      </c>
      <c r="C127" s="18"/>
      <c r="D127" s="136" t="s">
        <v>9</v>
      </c>
      <c r="E127" s="136">
        <v>12</v>
      </c>
      <c r="F127" s="58" t="s">
        <v>245</v>
      </c>
      <c r="G127" s="105" t="s">
        <v>87</v>
      </c>
      <c r="H127" s="31">
        <v>1800</v>
      </c>
      <c r="N127" s="31">
        <v>15</v>
      </c>
      <c r="O127" s="71">
        <f t="shared" si="1"/>
        <v>0.8333333333333334</v>
      </c>
    </row>
    <row r="128" spans="1:15" ht="24.75" customHeight="1">
      <c r="A128" s="34"/>
      <c r="B128" s="141" t="s">
        <v>34</v>
      </c>
      <c r="C128" s="156"/>
      <c r="D128" s="66" t="s">
        <v>10</v>
      </c>
      <c r="E128" s="66" t="s">
        <v>11</v>
      </c>
      <c r="F128" s="66" t="s">
        <v>19</v>
      </c>
      <c r="G128" s="66" t="s">
        <v>14</v>
      </c>
      <c r="H128" s="151">
        <f>H129+H139+H144</f>
        <v>11460.02</v>
      </c>
      <c r="N128" s="151">
        <f>N129+N139+N144</f>
        <v>2012.1100000000001</v>
      </c>
      <c r="O128" s="183">
        <f t="shared" si="1"/>
        <v>17.557648241451588</v>
      </c>
    </row>
    <row r="129" spans="1:15" ht="15.75" customHeight="1">
      <c r="A129" s="12"/>
      <c r="B129" s="139" t="s">
        <v>35</v>
      </c>
      <c r="C129" s="68"/>
      <c r="D129" s="68" t="s">
        <v>10</v>
      </c>
      <c r="E129" s="68" t="s">
        <v>6</v>
      </c>
      <c r="F129" s="68" t="s">
        <v>19</v>
      </c>
      <c r="G129" s="68" t="s">
        <v>14</v>
      </c>
      <c r="H129" s="152">
        <f>H130</f>
        <v>3960.6099999999997</v>
      </c>
      <c r="N129" s="152">
        <f>N130</f>
        <v>48.94</v>
      </c>
      <c r="O129" s="182">
        <f t="shared" si="1"/>
        <v>1.2356682430231707</v>
      </c>
    </row>
    <row r="130" spans="1:15" ht="27" customHeight="1">
      <c r="A130" s="12"/>
      <c r="B130" s="125" t="s">
        <v>118</v>
      </c>
      <c r="C130" s="134"/>
      <c r="D130" s="137" t="s">
        <v>10</v>
      </c>
      <c r="E130" s="137" t="s">
        <v>6</v>
      </c>
      <c r="F130" s="126">
        <v>55</v>
      </c>
      <c r="G130" s="137" t="s">
        <v>14</v>
      </c>
      <c r="H130" s="150">
        <f>H131+H134</f>
        <v>3960.6099999999997</v>
      </c>
      <c r="N130" s="150">
        <f>N131+N134</f>
        <v>48.94</v>
      </c>
      <c r="O130" s="189">
        <f t="shared" si="1"/>
        <v>1.2356682430231707</v>
      </c>
    </row>
    <row r="131" spans="1:15" ht="29.25" customHeight="1">
      <c r="A131" s="36"/>
      <c r="B131" s="128" t="s">
        <v>124</v>
      </c>
      <c r="C131" s="138"/>
      <c r="D131" s="138" t="s">
        <v>10</v>
      </c>
      <c r="E131" s="138" t="s">
        <v>6</v>
      </c>
      <c r="F131" s="138" t="s">
        <v>125</v>
      </c>
      <c r="G131" s="138" t="s">
        <v>14</v>
      </c>
      <c r="H131" s="157">
        <f>H132</f>
        <v>2811.49</v>
      </c>
      <c r="N131" s="144">
        <f>N132</f>
        <v>0</v>
      </c>
      <c r="O131" s="180">
        <f t="shared" si="1"/>
        <v>0</v>
      </c>
    </row>
    <row r="132" spans="1:15" ht="39" customHeight="1">
      <c r="A132" s="12"/>
      <c r="B132" s="17" t="s">
        <v>78</v>
      </c>
      <c r="C132" s="136"/>
      <c r="D132" s="136" t="s">
        <v>10</v>
      </c>
      <c r="E132" s="136" t="s">
        <v>6</v>
      </c>
      <c r="F132" s="58" t="s">
        <v>126</v>
      </c>
      <c r="G132" s="136" t="s">
        <v>14</v>
      </c>
      <c r="H132" s="31">
        <f>H133</f>
        <v>2811.49</v>
      </c>
      <c r="N132" s="145">
        <f>N133</f>
        <v>0</v>
      </c>
      <c r="O132" s="71">
        <f t="shared" si="1"/>
        <v>0</v>
      </c>
    </row>
    <row r="133" spans="1:15" ht="40.5" customHeight="1">
      <c r="A133" s="12"/>
      <c r="B133" s="57" t="s">
        <v>71</v>
      </c>
      <c r="C133" s="138"/>
      <c r="D133" s="136" t="s">
        <v>10</v>
      </c>
      <c r="E133" s="136" t="s">
        <v>6</v>
      </c>
      <c r="F133" s="58" t="s">
        <v>126</v>
      </c>
      <c r="G133" s="136" t="s">
        <v>70</v>
      </c>
      <c r="H133" s="145">
        <v>2811.49</v>
      </c>
      <c r="N133" s="145">
        <v>0</v>
      </c>
      <c r="O133" s="71">
        <f t="shared" si="1"/>
        <v>0</v>
      </c>
    </row>
    <row r="134" spans="1:15" ht="25.5" customHeight="1">
      <c r="A134" s="12"/>
      <c r="B134" s="128" t="s">
        <v>108</v>
      </c>
      <c r="C134" s="138"/>
      <c r="D134" s="138" t="s">
        <v>10</v>
      </c>
      <c r="E134" s="138" t="s">
        <v>6</v>
      </c>
      <c r="F134" s="61" t="s">
        <v>109</v>
      </c>
      <c r="G134" s="138" t="s">
        <v>14</v>
      </c>
      <c r="H134" s="144">
        <f>H135+H137</f>
        <v>1149.12</v>
      </c>
      <c r="N134" s="144">
        <f>N135+N137</f>
        <v>48.94</v>
      </c>
      <c r="O134" s="180">
        <f t="shared" si="1"/>
        <v>4.258911166805904</v>
      </c>
    </row>
    <row r="135" spans="1:15" ht="24.75" customHeight="1">
      <c r="A135" s="12"/>
      <c r="B135" s="6" t="s">
        <v>119</v>
      </c>
      <c r="C135" s="138"/>
      <c r="D135" s="136" t="s">
        <v>10</v>
      </c>
      <c r="E135" s="136" t="s">
        <v>6</v>
      </c>
      <c r="F135" s="62" t="s">
        <v>120</v>
      </c>
      <c r="G135" s="136" t="s">
        <v>14</v>
      </c>
      <c r="H135" s="145">
        <f>H136</f>
        <v>820</v>
      </c>
      <c r="N135" s="145">
        <f>N136</f>
        <v>0</v>
      </c>
      <c r="O135" s="71">
        <f t="shared" si="1"/>
        <v>0</v>
      </c>
    </row>
    <row r="136" spans="1:15" ht="36.75" customHeight="1">
      <c r="A136" s="12"/>
      <c r="B136" s="60" t="s">
        <v>256</v>
      </c>
      <c r="C136" s="138"/>
      <c r="D136" s="136" t="s">
        <v>10</v>
      </c>
      <c r="E136" s="136" t="s">
        <v>6</v>
      </c>
      <c r="F136" s="62" t="s">
        <v>120</v>
      </c>
      <c r="G136" s="136" t="s">
        <v>255</v>
      </c>
      <c r="H136" s="145">
        <v>820</v>
      </c>
      <c r="N136" s="145">
        <v>0</v>
      </c>
      <c r="O136" s="71">
        <f t="shared" si="1"/>
        <v>0</v>
      </c>
    </row>
    <row r="137" spans="1:15" ht="20.25" customHeight="1">
      <c r="A137" s="12"/>
      <c r="B137" s="114" t="s">
        <v>121</v>
      </c>
      <c r="C137" s="138"/>
      <c r="D137" s="136" t="s">
        <v>10</v>
      </c>
      <c r="E137" s="136" t="s">
        <v>6</v>
      </c>
      <c r="F137" s="62" t="s">
        <v>122</v>
      </c>
      <c r="G137" s="136" t="s">
        <v>14</v>
      </c>
      <c r="H137" s="31">
        <f>H138</f>
        <v>329.12</v>
      </c>
      <c r="N137" s="31">
        <f>N138</f>
        <v>48.94</v>
      </c>
      <c r="O137" s="71">
        <f t="shared" si="1"/>
        <v>14.869956246961594</v>
      </c>
    </row>
    <row r="138" spans="1:15" ht="29.25" customHeight="1">
      <c r="A138" s="11"/>
      <c r="B138" s="57" t="s">
        <v>86</v>
      </c>
      <c r="C138" s="136"/>
      <c r="D138" s="136" t="s">
        <v>10</v>
      </c>
      <c r="E138" s="136" t="s">
        <v>6</v>
      </c>
      <c r="F138" s="62" t="s">
        <v>122</v>
      </c>
      <c r="G138" s="136" t="s">
        <v>87</v>
      </c>
      <c r="H138" s="145">
        <v>329.12</v>
      </c>
      <c r="N138" s="145">
        <v>48.94</v>
      </c>
      <c r="O138" s="71">
        <f t="shared" si="1"/>
        <v>14.869956246961594</v>
      </c>
    </row>
    <row r="139" spans="1:15" ht="21" customHeight="1">
      <c r="A139" s="12"/>
      <c r="B139" s="139" t="s">
        <v>48</v>
      </c>
      <c r="C139" s="68"/>
      <c r="D139" s="68" t="s">
        <v>10</v>
      </c>
      <c r="E139" s="68" t="s">
        <v>7</v>
      </c>
      <c r="F139" s="68" t="s">
        <v>19</v>
      </c>
      <c r="G139" s="68" t="s">
        <v>14</v>
      </c>
      <c r="H139" s="124">
        <f>H140</f>
        <v>44.76</v>
      </c>
      <c r="N139" s="124">
        <f>N140</f>
        <v>6.03</v>
      </c>
      <c r="O139" s="182">
        <f t="shared" si="1"/>
        <v>13.471849865951743</v>
      </c>
    </row>
    <row r="140" spans="1:15" ht="17.25" customHeight="1">
      <c r="A140" s="12"/>
      <c r="B140" s="125" t="s">
        <v>118</v>
      </c>
      <c r="C140" s="134"/>
      <c r="D140" s="137" t="s">
        <v>10</v>
      </c>
      <c r="E140" s="137" t="s">
        <v>7</v>
      </c>
      <c r="F140" s="126">
        <v>55</v>
      </c>
      <c r="G140" s="137" t="s">
        <v>14</v>
      </c>
      <c r="H140" s="38">
        <f>H141</f>
        <v>44.76</v>
      </c>
      <c r="N140" s="38">
        <f>N141</f>
        <v>6.03</v>
      </c>
      <c r="O140" s="189">
        <f t="shared" si="1"/>
        <v>13.471849865951743</v>
      </c>
    </row>
    <row r="141" spans="1:15" ht="31.5" customHeight="1">
      <c r="A141" s="12"/>
      <c r="B141" s="128" t="s">
        <v>108</v>
      </c>
      <c r="C141" s="138"/>
      <c r="D141" s="138" t="s">
        <v>10</v>
      </c>
      <c r="E141" s="138" t="s">
        <v>7</v>
      </c>
      <c r="F141" s="61" t="s">
        <v>109</v>
      </c>
      <c r="G141" s="138" t="s">
        <v>14</v>
      </c>
      <c r="H141" s="48">
        <f>H142</f>
        <v>44.76</v>
      </c>
      <c r="N141" s="48">
        <f>N142</f>
        <v>6.03</v>
      </c>
      <c r="O141" s="180">
        <f t="shared" si="1"/>
        <v>13.471849865951743</v>
      </c>
    </row>
    <row r="142" spans="1:15" ht="22.5" customHeight="1">
      <c r="A142" s="12"/>
      <c r="B142" s="6" t="s">
        <v>49</v>
      </c>
      <c r="C142" s="136"/>
      <c r="D142" s="136" t="s">
        <v>10</v>
      </c>
      <c r="E142" s="136" t="s">
        <v>7</v>
      </c>
      <c r="F142" s="62" t="s">
        <v>123</v>
      </c>
      <c r="G142" s="136" t="s">
        <v>14</v>
      </c>
      <c r="H142" s="24">
        <f>H143</f>
        <v>44.76</v>
      </c>
      <c r="N142" s="24">
        <f>N143</f>
        <v>6.03</v>
      </c>
      <c r="O142" s="71">
        <f t="shared" si="1"/>
        <v>13.471849865951743</v>
      </c>
    </row>
    <row r="143" spans="1:15" ht="28.5" customHeight="1">
      <c r="A143" s="12"/>
      <c r="B143" s="57" t="s">
        <v>86</v>
      </c>
      <c r="C143" s="136"/>
      <c r="D143" s="136" t="s">
        <v>10</v>
      </c>
      <c r="E143" s="136" t="s">
        <v>7</v>
      </c>
      <c r="F143" s="62" t="s">
        <v>123</v>
      </c>
      <c r="G143" s="136" t="s">
        <v>87</v>
      </c>
      <c r="H143" s="24">
        <v>44.76</v>
      </c>
      <c r="N143" s="24">
        <v>6.03</v>
      </c>
      <c r="O143" s="71">
        <f t="shared" si="1"/>
        <v>13.471849865951743</v>
      </c>
    </row>
    <row r="144" spans="1:15" ht="20.25" customHeight="1">
      <c r="A144" s="12"/>
      <c r="B144" s="158" t="s">
        <v>36</v>
      </c>
      <c r="C144" s="68"/>
      <c r="D144" s="68" t="s">
        <v>10</v>
      </c>
      <c r="E144" s="68" t="s">
        <v>8</v>
      </c>
      <c r="F144" s="68" t="s">
        <v>19</v>
      </c>
      <c r="G144" s="68" t="s">
        <v>14</v>
      </c>
      <c r="H144" s="124">
        <f>H145+H155+H159</f>
        <v>7454.65</v>
      </c>
      <c r="N144" s="124">
        <f>N145+N155+N159</f>
        <v>1957.14</v>
      </c>
      <c r="O144" s="182">
        <f t="shared" si="1"/>
        <v>26.253948877546236</v>
      </c>
    </row>
    <row r="145" spans="1:15" ht="24" customHeight="1">
      <c r="A145" s="11"/>
      <c r="B145" s="125" t="s">
        <v>118</v>
      </c>
      <c r="C145" s="138"/>
      <c r="D145" s="137" t="s">
        <v>10</v>
      </c>
      <c r="E145" s="137" t="s">
        <v>8</v>
      </c>
      <c r="F145" s="126">
        <v>55</v>
      </c>
      <c r="G145" s="137" t="s">
        <v>14</v>
      </c>
      <c r="H145" s="38">
        <f>H146</f>
        <v>5944.65</v>
      </c>
      <c r="N145" s="38">
        <f>N146</f>
        <v>1843.67</v>
      </c>
      <c r="O145" s="189">
        <f t="shared" si="1"/>
        <v>31.01393690124734</v>
      </c>
    </row>
    <row r="146" spans="1:15" ht="27.75" customHeight="1">
      <c r="A146" s="11"/>
      <c r="B146" s="92" t="s">
        <v>127</v>
      </c>
      <c r="C146" s="138"/>
      <c r="D146" s="138" t="s">
        <v>10</v>
      </c>
      <c r="E146" s="138" t="s">
        <v>8</v>
      </c>
      <c r="F146" s="61" t="s">
        <v>128</v>
      </c>
      <c r="G146" s="138" t="s">
        <v>14</v>
      </c>
      <c r="H146" s="48">
        <f>H147+H149+H151+H153</f>
        <v>5944.65</v>
      </c>
      <c r="N146" s="48">
        <f>N147+N149+N151+N153</f>
        <v>1843.67</v>
      </c>
      <c r="O146" s="180">
        <f aca="true" t="shared" si="2" ref="O146:O217">N146/H146*100</f>
        <v>31.01393690124734</v>
      </c>
    </row>
    <row r="147" spans="1:15" ht="24" customHeight="1">
      <c r="A147" s="11"/>
      <c r="B147" s="82" t="s">
        <v>130</v>
      </c>
      <c r="C147" s="136"/>
      <c r="D147" s="136" t="s">
        <v>10</v>
      </c>
      <c r="E147" s="136" t="s">
        <v>8</v>
      </c>
      <c r="F147" s="58" t="s">
        <v>129</v>
      </c>
      <c r="G147" s="136" t="s">
        <v>14</v>
      </c>
      <c r="H147" s="24">
        <f>H148</f>
        <v>662.68</v>
      </c>
      <c r="N147" s="24">
        <f>N148</f>
        <v>384.84</v>
      </c>
      <c r="O147" s="71">
        <f t="shared" si="2"/>
        <v>58.07327820365787</v>
      </c>
    </row>
    <row r="148" spans="1:15" ht="35.25" customHeight="1">
      <c r="A148" s="11"/>
      <c r="B148" s="57" t="s">
        <v>86</v>
      </c>
      <c r="C148" s="136"/>
      <c r="D148" s="136" t="s">
        <v>10</v>
      </c>
      <c r="E148" s="136" t="s">
        <v>8</v>
      </c>
      <c r="F148" s="58" t="s">
        <v>129</v>
      </c>
      <c r="G148" s="136" t="s">
        <v>87</v>
      </c>
      <c r="H148" s="24">
        <v>662.68</v>
      </c>
      <c r="N148" s="24">
        <v>384.84</v>
      </c>
      <c r="O148" s="71">
        <f t="shared" si="2"/>
        <v>58.07327820365787</v>
      </c>
    </row>
    <row r="149" spans="1:15" ht="27.75" customHeight="1">
      <c r="A149" s="11"/>
      <c r="B149" s="114" t="s">
        <v>133</v>
      </c>
      <c r="C149" s="136"/>
      <c r="D149" s="136" t="s">
        <v>10</v>
      </c>
      <c r="E149" s="136" t="s">
        <v>8</v>
      </c>
      <c r="F149" s="58" t="s">
        <v>134</v>
      </c>
      <c r="G149" s="136" t="s">
        <v>14</v>
      </c>
      <c r="H149" s="24">
        <f>H150</f>
        <v>228.22</v>
      </c>
      <c r="N149" s="24">
        <f>N150</f>
        <v>48.41</v>
      </c>
      <c r="O149" s="71">
        <f t="shared" si="2"/>
        <v>21.21198843221453</v>
      </c>
    </row>
    <row r="150" spans="1:15" ht="24" customHeight="1">
      <c r="A150" s="11"/>
      <c r="B150" s="57" t="s">
        <v>86</v>
      </c>
      <c r="C150" s="136"/>
      <c r="D150" s="136" t="s">
        <v>10</v>
      </c>
      <c r="E150" s="136" t="s">
        <v>8</v>
      </c>
      <c r="F150" s="58" t="s">
        <v>134</v>
      </c>
      <c r="G150" s="136" t="s">
        <v>87</v>
      </c>
      <c r="H150" s="24">
        <v>228.22</v>
      </c>
      <c r="N150" s="24">
        <v>48.41</v>
      </c>
      <c r="O150" s="71">
        <f t="shared" si="2"/>
        <v>21.21198843221453</v>
      </c>
    </row>
    <row r="151" spans="1:15" ht="25.5" customHeight="1">
      <c r="A151" s="11"/>
      <c r="B151" s="17" t="s">
        <v>79</v>
      </c>
      <c r="C151" s="136"/>
      <c r="D151" s="136" t="s">
        <v>10</v>
      </c>
      <c r="E151" s="136" t="s">
        <v>8</v>
      </c>
      <c r="F151" s="58" t="s">
        <v>135</v>
      </c>
      <c r="G151" s="136" t="s">
        <v>14</v>
      </c>
      <c r="H151" s="24">
        <f>H152</f>
        <v>4990</v>
      </c>
      <c r="N151" s="24">
        <f>N152</f>
        <v>1410.42</v>
      </c>
      <c r="O151" s="71">
        <f t="shared" si="2"/>
        <v>28.26492985971944</v>
      </c>
    </row>
    <row r="152" spans="1:15" ht="27.75" customHeight="1">
      <c r="A152" s="11"/>
      <c r="B152" s="57" t="s">
        <v>86</v>
      </c>
      <c r="C152" s="18"/>
      <c r="D152" s="136" t="s">
        <v>10</v>
      </c>
      <c r="E152" s="136" t="s">
        <v>8</v>
      </c>
      <c r="F152" s="58" t="s">
        <v>135</v>
      </c>
      <c r="G152" s="136" t="s">
        <v>87</v>
      </c>
      <c r="H152" s="24">
        <v>4990</v>
      </c>
      <c r="N152" s="24">
        <v>1410.42</v>
      </c>
      <c r="O152" s="71">
        <f t="shared" si="2"/>
        <v>28.26492985971944</v>
      </c>
    </row>
    <row r="153" spans="1:15" ht="42" customHeight="1">
      <c r="A153" s="11"/>
      <c r="B153" s="17" t="s">
        <v>75</v>
      </c>
      <c r="C153" s="129"/>
      <c r="D153" s="136" t="s">
        <v>10</v>
      </c>
      <c r="E153" s="136" t="s">
        <v>8</v>
      </c>
      <c r="F153" s="58" t="s">
        <v>136</v>
      </c>
      <c r="G153" s="136" t="s">
        <v>14</v>
      </c>
      <c r="H153" s="24">
        <f>H154</f>
        <v>63.75</v>
      </c>
      <c r="N153" s="24">
        <f>N154</f>
        <v>0</v>
      </c>
      <c r="O153" s="71">
        <f t="shared" si="2"/>
        <v>0</v>
      </c>
    </row>
    <row r="154" spans="1:15" ht="29.25" customHeight="1">
      <c r="A154" s="11"/>
      <c r="B154" s="57" t="s">
        <v>86</v>
      </c>
      <c r="C154" s="129"/>
      <c r="D154" s="136" t="s">
        <v>10</v>
      </c>
      <c r="E154" s="136" t="s">
        <v>8</v>
      </c>
      <c r="F154" s="58" t="s">
        <v>136</v>
      </c>
      <c r="G154" s="136" t="s">
        <v>87</v>
      </c>
      <c r="H154" s="24">
        <v>63.75</v>
      </c>
      <c r="N154" s="24">
        <v>0</v>
      </c>
      <c r="O154" s="71">
        <f t="shared" si="2"/>
        <v>0</v>
      </c>
    </row>
    <row r="155" spans="1:15" ht="43.5" customHeight="1">
      <c r="A155" s="11"/>
      <c r="B155" s="125" t="s">
        <v>175</v>
      </c>
      <c r="C155" s="137"/>
      <c r="D155" s="137" t="s">
        <v>10</v>
      </c>
      <c r="E155" s="137" t="s">
        <v>8</v>
      </c>
      <c r="F155" s="126">
        <v>58</v>
      </c>
      <c r="G155" s="137" t="s">
        <v>14</v>
      </c>
      <c r="H155" s="38">
        <f>H156</f>
        <v>1450</v>
      </c>
      <c r="N155" s="38">
        <f>N156</f>
        <v>113.47</v>
      </c>
      <c r="O155" s="189">
        <f t="shared" si="2"/>
        <v>7.825517241379311</v>
      </c>
    </row>
    <row r="156" spans="1:15" ht="29.25" customHeight="1">
      <c r="A156" s="11"/>
      <c r="B156" s="128" t="s">
        <v>179</v>
      </c>
      <c r="C156" s="138"/>
      <c r="D156" s="138" t="s">
        <v>10</v>
      </c>
      <c r="E156" s="138" t="s">
        <v>8</v>
      </c>
      <c r="F156" s="138" t="s">
        <v>176</v>
      </c>
      <c r="G156" s="138" t="s">
        <v>14</v>
      </c>
      <c r="H156" s="48">
        <f>H157</f>
        <v>1450</v>
      </c>
      <c r="N156" s="48">
        <f>N157</f>
        <v>113.47</v>
      </c>
      <c r="O156" s="180">
        <f t="shared" si="2"/>
        <v>7.825517241379311</v>
      </c>
    </row>
    <row r="157" spans="1:15" ht="39" customHeight="1">
      <c r="A157" s="11"/>
      <c r="B157" s="17" t="s">
        <v>178</v>
      </c>
      <c r="C157" s="138"/>
      <c r="D157" s="136" t="s">
        <v>10</v>
      </c>
      <c r="E157" s="136" t="s">
        <v>8</v>
      </c>
      <c r="F157" s="58" t="s">
        <v>177</v>
      </c>
      <c r="G157" s="136" t="s">
        <v>14</v>
      </c>
      <c r="H157" s="24">
        <f>H158</f>
        <v>1450</v>
      </c>
      <c r="N157" s="24">
        <f>N158</f>
        <v>113.47</v>
      </c>
      <c r="O157" s="71">
        <f t="shared" si="2"/>
        <v>7.825517241379311</v>
      </c>
    </row>
    <row r="158" spans="1:15" ht="29.25" customHeight="1">
      <c r="A158" s="11"/>
      <c r="B158" s="57" t="s">
        <v>86</v>
      </c>
      <c r="C158" s="138"/>
      <c r="D158" s="136" t="s">
        <v>10</v>
      </c>
      <c r="E158" s="136" t="s">
        <v>8</v>
      </c>
      <c r="F158" s="58" t="s">
        <v>177</v>
      </c>
      <c r="G158" s="136" t="s">
        <v>87</v>
      </c>
      <c r="H158" s="24">
        <v>1450</v>
      </c>
      <c r="N158" s="24">
        <v>113.47</v>
      </c>
      <c r="O158" s="71">
        <f t="shared" si="2"/>
        <v>7.825517241379311</v>
      </c>
    </row>
    <row r="159" spans="1:15" ht="29.25" customHeight="1">
      <c r="A159" s="11"/>
      <c r="B159" s="125" t="s">
        <v>26</v>
      </c>
      <c r="C159" s="138"/>
      <c r="D159" s="137" t="s">
        <v>10</v>
      </c>
      <c r="E159" s="137" t="s">
        <v>8</v>
      </c>
      <c r="F159" s="126">
        <v>62</v>
      </c>
      <c r="G159" s="137" t="s">
        <v>14</v>
      </c>
      <c r="H159" s="38">
        <f>H160</f>
        <v>60</v>
      </c>
      <c r="N159" s="38">
        <f>N160</f>
        <v>0</v>
      </c>
      <c r="O159" s="189">
        <f t="shared" si="2"/>
        <v>0</v>
      </c>
    </row>
    <row r="160" spans="1:15" ht="29.25" customHeight="1">
      <c r="A160" s="11"/>
      <c r="B160" s="128" t="s">
        <v>215</v>
      </c>
      <c r="C160" s="138"/>
      <c r="D160" s="138" t="s">
        <v>10</v>
      </c>
      <c r="E160" s="138" t="s">
        <v>8</v>
      </c>
      <c r="F160" s="138" t="s">
        <v>216</v>
      </c>
      <c r="G160" s="138" t="s">
        <v>14</v>
      </c>
      <c r="H160" s="48">
        <f>H161</f>
        <v>60</v>
      </c>
      <c r="N160" s="48">
        <f>N161</f>
        <v>0</v>
      </c>
      <c r="O160" s="180">
        <f t="shared" si="2"/>
        <v>0</v>
      </c>
    </row>
    <row r="161" spans="1:15" ht="29.25" customHeight="1">
      <c r="A161" s="11"/>
      <c r="B161" s="6" t="s">
        <v>234</v>
      </c>
      <c r="C161" s="129"/>
      <c r="D161" s="136" t="s">
        <v>10</v>
      </c>
      <c r="E161" s="136" t="s">
        <v>8</v>
      </c>
      <c r="F161" s="58" t="s">
        <v>235</v>
      </c>
      <c r="G161" s="136" t="s">
        <v>14</v>
      </c>
      <c r="H161" s="24">
        <f>H162</f>
        <v>60</v>
      </c>
      <c r="N161" s="24">
        <f>N162</f>
        <v>0</v>
      </c>
      <c r="O161" s="71">
        <f t="shared" si="2"/>
        <v>0</v>
      </c>
    </row>
    <row r="162" spans="1:15" ht="36.75" customHeight="1">
      <c r="A162" s="11"/>
      <c r="B162" s="57" t="s">
        <v>86</v>
      </c>
      <c r="C162" s="129"/>
      <c r="D162" s="136" t="s">
        <v>10</v>
      </c>
      <c r="E162" s="136" t="s">
        <v>8</v>
      </c>
      <c r="F162" s="58" t="s">
        <v>235</v>
      </c>
      <c r="G162" s="136" t="s">
        <v>87</v>
      </c>
      <c r="H162" s="24">
        <v>60</v>
      </c>
      <c r="N162" s="24">
        <v>0</v>
      </c>
      <c r="O162" s="71">
        <f t="shared" si="2"/>
        <v>0</v>
      </c>
    </row>
    <row r="163" spans="1:15" ht="29.25" customHeight="1">
      <c r="A163" s="11"/>
      <c r="B163" s="159" t="s">
        <v>38</v>
      </c>
      <c r="C163" s="66"/>
      <c r="D163" s="66" t="s">
        <v>12</v>
      </c>
      <c r="E163" s="66" t="s">
        <v>11</v>
      </c>
      <c r="F163" s="66" t="s">
        <v>19</v>
      </c>
      <c r="G163" s="66" t="s">
        <v>14</v>
      </c>
      <c r="H163" s="143">
        <f>H164</f>
        <v>173.09</v>
      </c>
      <c r="N163" s="143">
        <f>N164</f>
        <v>104.84</v>
      </c>
      <c r="O163" s="183">
        <f t="shared" si="2"/>
        <v>60.5696458489803</v>
      </c>
    </row>
    <row r="164" spans="1:15" ht="29.25" customHeight="1">
      <c r="A164" s="11"/>
      <c r="B164" s="76" t="s">
        <v>39</v>
      </c>
      <c r="C164" s="68"/>
      <c r="D164" s="68" t="s">
        <v>12</v>
      </c>
      <c r="E164" s="68" t="s">
        <v>12</v>
      </c>
      <c r="F164" s="68" t="s">
        <v>19</v>
      </c>
      <c r="G164" s="68" t="s">
        <v>14</v>
      </c>
      <c r="H164" s="124">
        <f>H165</f>
        <v>173.09</v>
      </c>
      <c r="N164" s="124">
        <f>N165</f>
        <v>104.84</v>
      </c>
      <c r="O164" s="182">
        <f t="shared" si="2"/>
        <v>60.5696458489803</v>
      </c>
    </row>
    <row r="165" spans="1:15" ht="29.25" customHeight="1">
      <c r="A165" s="11"/>
      <c r="B165" s="125" t="s">
        <v>185</v>
      </c>
      <c r="C165" s="37"/>
      <c r="D165" s="137" t="s">
        <v>12</v>
      </c>
      <c r="E165" s="137" t="s">
        <v>12</v>
      </c>
      <c r="F165" s="126">
        <v>59</v>
      </c>
      <c r="G165" s="137" t="s">
        <v>14</v>
      </c>
      <c r="H165" s="38">
        <f>H166</f>
        <v>173.09</v>
      </c>
      <c r="N165" s="38">
        <f>N166</f>
        <v>104.84</v>
      </c>
      <c r="O165" s="189">
        <f t="shared" si="2"/>
        <v>60.5696458489803</v>
      </c>
    </row>
    <row r="166" spans="1:15" ht="29.25" customHeight="1">
      <c r="A166" s="11"/>
      <c r="B166" s="128" t="s">
        <v>187</v>
      </c>
      <c r="C166" s="129"/>
      <c r="D166" s="138" t="s">
        <v>12</v>
      </c>
      <c r="E166" s="138" t="s">
        <v>12</v>
      </c>
      <c r="F166" s="138" t="s">
        <v>186</v>
      </c>
      <c r="G166" s="138" t="s">
        <v>14</v>
      </c>
      <c r="H166" s="48">
        <f>H167+H169</f>
        <v>173.09</v>
      </c>
      <c r="N166" s="48">
        <f>N167+N169</f>
        <v>104.84</v>
      </c>
      <c r="O166" s="180">
        <f t="shared" si="2"/>
        <v>60.5696458489803</v>
      </c>
    </row>
    <row r="167" spans="1:15" ht="29.25" customHeight="1">
      <c r="A167" s="11"/>
      <c r="B167" s="60" t="s">
        <v>40</v>
      </c>
      <c r="C167" s="129"/>
      <c r="D167" s="136" t="s">
        <v>12</v>
      </c>
      <c r="E167" s="136" t="s">
        <v>12</v>
      </c>
      <c r="F167" s="58" t="s">
        <v>188</v>
      </c>
      <c r="G167" s="136" t="s">
        <v>14</v>
      </c>
      <c r="H167" s="24">
        <f>H168</f>
        <v>173.09</v>
      </c>
      <c r="N167" s="24">
        <f>N168</f>
        <v>86.29</v>
      </c>
      <c r="O167" s="71">
        <f t="shared" si="2"/>
        <v>49.852677797677515</v>
      </c>
    </row>
    <row r="168" spans="1:15" ht="51" customHeight="1">
      <c r="A168" s="11"/>
      <c r="B168" s="57" t="s">
        <v>210</v>
      </c>
      <c r="C168" s="129"/>
      <c r="D168" s="136" t="s">
        <v>12</v>
      </c>
      <c r="E168" s="136" t="s">
        <v>12</v>
      </c>
      <c r="F168" s="58" t="s">
        <v>188</v>
      </c>
      <c r="G168" s="136" t="s">
        <v>211</v>
      </c>
      <c r="H168" s="24">
        <v>173.09</v>
      </c>
      <c r="N168" s="24">
        <v>86.29</v>
      </c>
      <c r="O168" s="71">
        <f t="shared" si="2"/>
        <v>49.852677797677515</v>
      </c>
    </row>
    <row r="169" spans="1:15" ht="51" customHeight="1">
      <c r="A169" s="11"/>
      <c r="B169" s="17" t="s">
        <v>271</v>
      </c>
      <c r="C169" s="129"/>
      <c r="D169" s="136" t="s">
        <v>12</v>
      </c>
      <c r="E169" s="136" t="s">
        <v>12</v>
      </c>
      <c r="F169" s="58" t="s">
        <v>267</v>
      </c>
      <c r="G169" s="136" t="s">
        <v>14</v>
      </c>
      <c r="H169" s="24">
        <f>H170</f>
        <v>0</v>
      </c>
      <c r="N169" s="24">
        <f>N170</f>
        <v>18.55</v>
      </c>
      <c r="O169" s="71">
        <v>0</v>
      </c>
    </row>
    <row r="170" spans="1:15" ht="51" customHeight="1">
      <c r="A170" s="11"/>
      <c r="B170" s="57" t="s">
        <v>210</v>
      </c>
      <c r="C170" s="129"/>
      <c r="D170" s="136" t="s">
        <v>12</v>
      </c>
      <c r="E170" s="136" t="s">
        <v>12</v>
      </c>
      <c r="F170" s="58" t="s">
        <v>267</v>
      </c>
      <c r="G170" s="136" t="s">
        <v>211</v>
      </c>
      <c r="H170" s="24">
        <v>0</v>
      </c>
      <c r="N170" s="24">
        <v>18.55</v>
      </c>
      <c r="O170" s="71">
        <v>0</v>
      </c>
    </row>
    <row r="171" spans="1:15" ht="30" customHeight="1">
      <c r="A171" s="11"/>
      <c r="B171" s="146" t="s">
        <v>65</v>
      </c>
      <c r="C171" s="66"/>
      <c r="D171" s="66" t="s">
        <v>13</v>
      </c>
      <c r="E171" s="66" t="s">
        <v>11</v>
      </c>
      <c r="F171" s="66" t="s">
        <v>19</v>
      </c>
      <c r="G171" s="66" t="s">
        <v>14</v>
      </c>
      <c r="H171" s="143">
        <f>H172</f>
        <v>299</v>
      </c>
      <c r="N171" s="143">
        <f>N172</f>
        <v>44.99</v>
      </c>
      <c r="O171" s="183">
        <f t="shared" si="2"/>
        <v>15.046822742474916</v>
      </c>
    </row>
    <row r="172" spans="1:15" ht="30" customHeight="1">
      <c r="A172" s="11"/>
      <c r="B172" s="139" t="s">
        <v>65</v>
      </c>
      <c r="C172" s="68"/>
      <c r="D172" s="68" t="s">
        <v>13</v>
      </c>
      <c r="E172" s="68" t="s">
        <v>6</v>
      </c>
      <c r="F172" s="68" t="s">
        <v>19</v>
      </c>
      <c r="G172" s="68" t="s">
        <v>14</v>
      </c>
      <c r="H172" s="124">
        <f>H173</f>
        <v>299</v>
      </c>
      <c r="N172" s="124">
        <f>N173</f>
        <v>44.99</v>
      </c>
      <c r="O172" s="182">
        <f t="shared" si="2"/>
        <v>15.046822742474916</v>
      </c>
    </row>
    <row r="173" spans="1:15" ht="30" customHeight="1">
      <c r="A173" s="11"/>
      <c r="B173" s="125" t="s">
        <v>116</v>
      </c>
      <c r="C173" s="37"/>
      <c r="D173" s="137" t="s">
        <v>13</v>
      </c>
      <c r="E173" s="137" t="s">
        <v>6</v>
      </c>
      <c r="F173" s="126">
        <v>54</v>
      </c>
      <c r="G173" s="137" t="s">
        <v>14</v>
      </c>
      <c r="H173" s="38">
        <f>H174</f>
        <v>299</v>
      </c>
      <c r="N173" s="38">
        <f>N174</f>
        <v>44.99</v>
      </c>
      <c r="O173" s="189">
        <f t="shared" si="2"/>
        <v>15.046822742474916</v>
      </c>
    </row>
    <row r="174" spans="1:15" ht="30" customHeight="1">
      <c r="A174" s="11"/>
      <c r="B174" s="128" t="s">
        <v>251</v>
      </c>
      <c r="C174" s="129"/>
      <c r="D174" s="138" t="s">
        <v>13</v>
      </c>
      <c r="E174" s="138" t="s">
        <v>6</v>
      </c>
      <c r="F174" s="138" t="s">
        <v>252</v>
      </c>
      <c r="G174" s="138" t="s">
        <v>14</v>
      </c>
      <c r="H174" s="48">
        <f>H175</f>
        <v>299</v>
      </c>
      <c r="N174" s="48">
        <f>N175</f>
        <v>44.99</v>
      </c>
      <c r="O174" s="180">
        <f t="shared" si="2"/>
        <v>15.046822742474916</v>
      </c>
    </row>
    <row r="175" spans="1:15" ht="36.75" customHeight="1">
      <c r="A175" s="11"/>
      <c r="B175" s="17" t="s">
        <v>81</v>
      </c>
      <c r="C175" s="129"/>
      <c r="D175" s="136" t="s">
        <v>13</v>
      </c>
      <c r="E175" s="136" t="s">
        <v>6</v>
      </c>
      <c r="F175" s="58" t="s">
        <v>117</v>
      </c>
      <c r="G175" s="136" t="s">
        <v>14</v>
      </c>
      <c r="H175" s="24">
        <f>H176</f>
        <v>299</v>
      </c>
      <c r="N175" s="24">
        <f>N176</f>
        <v>44.99</v>
      </c>
      <c r="O175" s="71">
        <f t="shared" si="2"/>
        <v>15.046822742474916</v>
      </c>
    </row>
    <row r="176" spans="1:15" ht="36" customHeight="1">
      <c r="A176" s="11"/>
      <c r="B176" s="57" t="s">
        <v>86</v>
      </c>
      <c r="C176" s="129"/>
      <c r="D176" s="136" t="s">
        <v>13</v>
      </c>
      <c r="E176" s="136" t="s">
        <v>6</v>
      </c>
      <c r="F176" s="58" t="s">
        <v>117</v>
      </c>
      <c r="G176" s="136" t="s">
        <v>87</v>
      </c>
      <c r="H176" s="24">
        <v>299</v>
      </c>
      <c r="N176" s="24">
        <v>44.99</v>
      </c>
      <c r="O176" s="71">
        <f t="shared" si="2"/>
        <v>15.046822742474916</v>
      </c>
    </row>
    <row r="177" spans="1:15" ht="30" customHeight="1">
      <c r="A177" s="11"/>
      <c r="B177" s="141" t="s">
        <v>56</v>
      </c>
      <c r="C177" s="66"/>
      <c r="D177" s="66" t="s">
        <v>0</v>
      </c>
      <c r="E177" s="66" t="s">
        <v>11</v>
      </c>
      <c r="F177" s="66" t="s">
        <v>19</v>
      </c>
      <c r="G177" s="66" t="s">
        <v>14</v>
      </c>
      <c r="H177" s="143">
        <f>H178</f>
        <v>430</v>
      </c>
      <c r="N177" s="143">
        <f>N178</f>
        <v>206.44</v>
      </c>
      <c r="O177" s="183">
        <f t="shared" si="2"/>
        <v>48.009302325581395</v>
      </c>
    </row>
    <row r="178" spans="1:15" ht="30" customHeight="1">
      <c r="A178" s="11"/>
      <c r="B178" s="76" t="s">
        <v>57</v>
      </c>
      <c r="C178" s="68"/>
      <c r="D178" s="68" t="s">
        <v>0</v>
      </c>
      <c r="E178" s="68" t="s">
        <v>6</v>
      </c>
      <c r="F178" s="68" t="s">
        <v>19</v>
      </c>
      <c r="G178" s="68" t="s">
        <v>14</v>
      </c>
      <c r="H178" s="124">
        <f>H179</f>
        <v>430</v>
      </c>
      <c r="N178" s="124">
        <f>N179</f>
        <v>206.44</v>
      </c>
      <c r="O178" s="182">
        <f t="shared" si="2"/>
        <v>48.009302325581395</v>
      </c>
    </row>
    <row r="179" spans="1:15" ht="30" customHeight="1">
      <c r="A179" s="11"/>
      <c r="B179" s="160" t="s">
        <v>112</v>
      </c>
      <c r="C179" s="137"/>
      <c r="D179" s="137" t="s">
        <v>0</v>
      </c>
      <c r="E179" s="137" t="s">
        <v>6</v>
      </c>
      <c r="F179" s="137" t="s">
        <v>88</v>
      </c>
      <c r="G179" s="137" t="s">
        <v>14</v>
      </c>
      <c r="H179" s="38">
        <f>H180</f>
        <v>430</v>
      </c>
      <c r="N179" s="38">
        <f>N180</f>
        <v>206.44</v>
      </c>
      <c r="O179" s="189">
        <f t="shared" si="2"/>
        <v>48.009302325581395</v>
      </c>
    </row>
    <row r="180" spans="1:15" ht="30" customHeight="1">
      <c r="A180" s="11"/>
      <c r="B180" s="128" t="s">
        <v>89</v>
      </c>
      <c r="C180" s="138"/>
      <c r="D180" s="138" t="s">
        <v>0</v>
      </c>
      <c r="E180" s="138" t="s">
        <v>6</v>
      </c>
      <c r="F180" s="138" t="s">
        <v>90</v>
      </c>
      <c r="G180" s="138" t="s">
        <v>14</v>
      </c>
      <c r="H180" s="48">
        <f>H181</f>
        <v>430</v>
      </c>
      <c r="N180" s="48">
        <f>N181</f>
        <v>206.44</v>
      </c>
      <c r="O180" s="180">
        <f t="shared" si="2"/>
        <v>48.009302325581395</v>
      </c>
    </row>
    <row r="181" spans="1:15" ht="38.25" customHeight="1">
      <c r="A181" s="11"/>
      <c r="B181" s="60" t="s">
        <v>91</v>
      </c>
      <c r="C181" s="138"/>
      <c r="D181" s="136" t="s">
        <v>0</v>
      </c>
      <c r="E181" s="136" t="s">
        <v>6</v>
      </c>
      <c r="F181" s="58" t="s">
        <v>92</v>
      </c>
      <c r="G181" s="136" t="s">
        <v>14</v>
      </c>
      <c r="H181" s="24">
        <f>H182</f>
        <v>430</v>
      </c>
      <c r="N181" s="24">
        <f>N182</f>
        <v>206.44</v>
      </c>
      <c r="O181" s="71">
        <f t="shared" si="2"/>
        <v>48.009302325581395</v>
      </c>
    </row>
    <row r="182" spans="1:15" ht="42" customHeight="1">
      <c r="A182" s="11"/>
      <c r="B182" s="57" t="s">
        <v>248</v>
      </c>
      <c r="C182" s="138"/>
      <c r="D182" s="136" t="s">
        <v>0</v>
      </c>
      <c r="E182" s="136" t="s">
        <v>6</v>
      </c>
      <c r="F182" s="58" t="s">
        <v>92</v>
      </c>
      <c r="G182" s="136" t="s">
        <v>249</v>
      </c>
      <c r="H182" s="24">
        <v>430</v>
      </c>
      <c r="N182" s="24">
        <v>206.44</v>
      </c>
      <c r="O182" s="71">
        <f t="shared" si="2"/>
        <v>48.009302325581395</v>
      </c>
    </row>
    <row r="183" spans="1:15" ht="28.5" customHeight="1">
      <c r="A183" s="11"/>
      <c r="B183" s="146" t="s">
        <v>60</v>
      </c>
      <c r="C183" s="161"/>
      <c r="D183" s="66" t="s">
        <v>61</v>
      </c>
      <c r="E183" s="66" t="s">
        <v>11</v>
      </c>
      <c r="F183" s="66" t="s">
        <v>19</v>
      </c>
      <c r="G183" s="66" t="s">
        <v>14</v>
      </c>
      <c r="H183" s="143">
        <f>H184</f>
        <v>57.68</v>
      </c>
      <c r="N183" s="143">
        <f>N184</f>
        <v>33.6</v>
      </c>
      <c r="O183" s="183">
        <f t="shared" si="2"/>
        <v>58.25242718446603</v>
      </c>
    </row>
    <row r="184" spans="1:15" ht="22.5" customHeight="1">
      <c r="A184" s="11"/>
      <c r="B184" s="76" t="s">
        <v>97</v>
      </c>
      <c r="C184" s="68"/>
      <c r="D184" s="68" t="s">
        <v>61</v>
      </c>
      <c r="E184" s="68" t="s">
        <v>7</v>
      </c>
      <c r="F184" s="68" t="s">
        <v>19</v>
      </c>
      <c r="G184" s="68" t="s">
        <v>14</v>
      </c>
      <c r="H184" s="124">
        <f>H185</f>
        <v>57.68</v>
      </c>
      <c r="N184" s="124">
        <f>N185</f>
        <v>33.6</v>
      </c>
      <c r="O184" s="182">
        <f t="shared" si="2"/>
        <v>58.25242718446603</v>
      </c>
    </row>
    <row r="185" spans="1:15" ht="24" customHeight="1">
      <c r="A185" s="11"/>
      <c r="B185" s="125" t="s">
        <v>113</v>
      </c>
      <c r="C185" s="137"/>
      <c r="D185" s="137" t="s">
        <v>61</v>
      </c>
      <c r="E185" s="137" t="s">
        <v>7</v>
      </c>
      <c r="F185" s="126">
        <v>53</v>
      </c>
      <c r="G185" s="137" t="s">
        <v>14</v>
      </c>
      <c r="H185" s="38">
        <f>H186</f>
        <v>57.68</v>
      </c>
      <c r="I185" s="95"/>
      <c r="J185" s="95"/>
      <c r="K185" s="95"/>
      <c r="L185" s="95"/>
      <c r="M185" s="95"/>
      <c r="N185" s="38">
        <f>N186</f>
        <v>33.6</v>
      </c>
      <c r="O185" s="189">
        <f t="shared" si="2"/>
        <v>58.25242718446603</v>
      </c>
    </row>
    <row r="186" spans="1:15" ht="27" customHeight="1">
      <c r="A186" s="11"/>
      <c r="B186" s="128" t="s">
        <v>114</v>
      </c>
      <c r="C186" s="138"/>
      <c r="D186" s="138" t="s">
        <v>61</v>
      </c>
      <c r="E186" s="138" t="s">
        <v>7</v>
      </c>
      <c r="F186" s="138" t="s">
        <v>94</v>
      </c>
      <c r="G186" s="138" t="s">
        <v>14</v>
      </c>
      <c r="H186" s="48">
        <f>H187</f>
        <v>57.68</v>
      </c>
      <c r="I186" s="95"/>
      <c r="J186" s="95"/>
      <c r="K186" s="95"/>
      <c r="L186" s="95"/>
      <c r="M186" s="95"/>
      <c r="N186" s="48">
        <f>N187</f>
        <v>33.6</v>
      </c>
      <c r="O186" s="180">
        <f t="shared" si="2"/>
        <v>58.25242718446603</v>
      </c>
    </row>
    <row r="187" spans="1:15" ht="28.5" customHeight="1">
      <c r="A187" s="11"/>
      <c r="B187" s="60" t="s">
        <v>95</v>
      </c>
      <c r="C187" s="138"/>
      <c r="D187" s="136" t="s">
        <v>61</v>
      </c>
      <c r="E187" s="136" t="s">
        <v>7</v>
      </c>
      <c r="F187" s="62" t="s">
        <v>96</v>
      </c>
      <c r="G187" s="136" t="s">
        <v>14</v>
      </c>
      <c r="H187" s="24">
        <f>H188</f>
        <v>57.68</v>
      </c>
      <c r="N187" s="24">
        <f>N188</f>
        <v>33.6</v>
      </c>
      <c r="O187" s="71">
        <f t="shared" si="2"/>
        <v>58.25242718446603</v>
      </c>
    </row>
    <row r="188" spans="1:15" ht="25.5" customHeight="1">
      <c r="A188" s="11"/>
      <c r="B188" s="60" t="s">
        <v>86</v>
      </c>
      <c r="C188" s="138"/>
      <c r="D188" s="136" t="s">
        <v>61</v>
      </c>
      <c r="E188" s="136" t="s">
        <v>7</v>
      </c>
      <c r="F188" s="62" t="s">
        <v>96</v>
      </c>
      <c r="G188" s="136" t="s">
        <v>87</v>
      </c>
      <c r="H188" s="24">
        <v>57.68</v>
      </c>
      <c r="N188" s="24">
        <v>33.6</v>
      </c>
      <c r="O188" s="71">
        <f t="shared" si="2"/>
        <v>58.25242718446603</v>
      </c>
    </row>
    <row r="189" spans="1:15" ht="48" customHeight="1">
      <c r="A189" s="11" t="s">
        <v>44</v>
      </c>
      <c r="B189" s="163" t="s">
        <v>264</v>
      </c>
      <c r="C189" s="110"/>
      <c r="D189" s="110" t="s">
        <v>11</v>
      </c>
      <c r="E189" s="110" t="s">
        <v>11</v>
      </c>
      <c r="F189" s="162" t="s">
        <v>247</v>
      </c>
      <c r="G189" s="110" t="s">
        <v>14</v>
      </c>
      <c r="H189" s="45">
        <f>H196+H190</f>
        <v>5107.34</v>
      </c>
      <c r="N189" s="45">
        <f>N196+N190</f>
        <v>1580.04</v>
      </c>
      <c r="O189" s="184">
        <f t="shared" si="2"/>
        <v>30.93665195581261</v>
      </c>
    </row>
    <row r="190" spans="1:15" ht="17.25" customHeight="1">
      <c r="A190" s="11"/>
      <c r="B190" s="141" t="s">
        <v>31</v>
      </c>
      <c r="C190" s="66"/>
      <c r="D190" s="66" t="s">
        <v>9</v>
      </c>
      <c r="E190" s="66" t="s">
        <v>11</v>
      </c>
      <c r="F190" s="66" t="s">
        <v>19</v>
      </c>
      <c r="G190" s="66" t="s">
        <v>14</v>
      </c>
      <c r="H190" s="143">
        <f>H191</f>
        <v>800</v>
      </c>
      <c r="N190" s="143">
        <f>N191</f>
        <v>0</v>
      </c>
      <c r="O190" s="183">
        <f t="shared" si="2"/>
        <v>0</v>
      </c>
    </row>
    <row r="191" spans="1:15" ht="22.5" customHeight="1">
      <c r="A191" s="11"/>
      <c r="B191" s="76" t="s">
        <v>138</v>
      </c>
      <c r="C191" s="68"/>
      <c r="D191" s="68" t="s">
        <v>9</v>
      </c>
      <c r="E191" s="68" t="s">
        <v>15</v>
      </c>
      <c r="F191" s="68" t="s">
        <v>19</v>
      </c>
      <c r="G191" s="68" t="s">
        <v>14</v>
      </c>
      <c r="H191" s="124">
        <f>H192</f>
        <v>800</v>
      </c>
      <c r="N191" s="124">
        <f>N192</f>
        <v>0</v>
      </c>
      <c r="O191" s="182">
        <f t="shared" si="2"/>
        <v>0</v>
      </c>
    </row>
    <row r="192" spans="1:15" ht="33.75" customHeight="1">
      <c r="A192" s="11"/>
      <c r="B192" s="125" t="s">
        <v>157</v>
      </c>
      <c r="C192" s="137"/>
      <c r="D192" s="137" t="s">
        <v>9</v>
      </c>
      <c r="E192" s="137" t="s">
        <v>15</v>
      </c>
      <c r="F192" s="126">
        <v>58</v>
      </c>
      <c r="G192" s="137" t="s">
        <v>14</v>
      </c>
      <c r="H192" s="38">
        <f>H193</f>
        <v>800</v>
      </c>
      <c r="N192" s="38">
        <f>N193</f>
        <v>0</v>
      </c>
      <c r="O192" s="189">
        <f t="shared" si="2"/>
        <v>0</v>
      </c>
    </row>
    <row r="193" spans="1:15" ht="33.75" customHeight="1">
      <c r="A193" s="11"/>
      <c r="B193" s="128" t="s">
        <v>175</v>
      </c>
      <c r="C193" s="138"/>
      <c r="D193" s="138" t="s">
        <v>9</v>
      </c>
      <c r="E193" s="138" t="s">
        <v>15</v>
      </c>
      <c r="F193" s="138" t="s">
        <v>181</v>
      </c>
      <c r="G193" s="138" t="s">
        <v>14</v>
      </c>
      <c r="H193" s="48">
        <f>H194</f>
        <v>800</v>
      </c>
      <c r="N193" s="48">
        <f>N194</f>
        <v>0</v>
      </c>
      <c r="O193" s="180">
        <f t="shared" si="2"/>
        <v>0</v>
      </c>
    </row>
    <row r="194" spans="1:15" ht="33.75" customHeight="1">
      <c r="A194" s="11"/>
      <c r="B194" s="179" t="s">
        <v>180</v>
      </c>
      <c r="C194" s="129"/>
      <c r="D194" s="136" t="s">
        <v>9</v>
      </c>
      <c r="E194" s="136" t="s">
        <v>15</v>
      </c>
      <c r="F194" s="100" t="s">
        <v>183</v>
      </c>
      <c r="G194" s="136" t="s">
        <v>14</v>
      </c>
      <c r="H194" s="24">
        <f>H195</f>
        <v>800</v>
      </c>
      <c r="N194" s="24">
        <f>N195</f>
        <v>0</v>
      </c>
      <c r="O194" s="71">
        <f t="shared" si="2"/>
        <v>0</v>
      </c>
    </row>
    <row r="195" spans="1:15" ht="33.75" customHeight="1">
      <c r="A195" s="11"/>
      <c r="B195" s="57" t="s">
        <v>182</v>
      </c>
      <c r="C195" s="129"/>
      <c r="D195" s="136" t="s">
        <v>9</v>
      </c>
      <c r="E195" s="136" t="s">
        <v>15</v>
      </c>
      <c r="F195" s="100" t="s">
        <v>183</v>
      </c>
      <c r="G195" s="136" t="s">
        <v>87</v>
      </c>
      <c r="H195" s="24">
        <v>800</v>
      </c>
      <c r="N195" s="24">
        <v>0</v>
      </c>
      <c r="O195" s="71">
        <f t="shared" si="2"/>
        <v>0</v>
      </c>
    </row>
    <row r="196" spans="1:15" ht="25.5" customHeight="1">
      <c r="A196" s="11"/>
      <c r="B196" s="141" t="s">
        <v>34</v>
      </c>
      <c r="C196" s="156"/>
      <c r="D196" s="66" t="s">
        <v>10</v>
      </c>
      <c r="E196" s="66" t="s">
        <v>11</v>
      </c>
      <c r="F196" s="66" t="s">
        <v>19</v>
      </c>
      <c r="G196" s="66" t="s">
        <v>14</v>
      </c>
      <c r="H196" s="143">
        <f>H197</f>
        <v>4307.34</v>
      </c>
      <c r="N196" s="143">
        <f>N197</f>
        <v>1580.04</v>
      </c>
      <c r="O196" s="183">
        <f t="shared" si="2"/>
        <v>36.68250010447282</v>
      </c>
    </row>
    <row r="197" spans="1:15" ht="34.5" customHeight="1">
      <c r="A197" s="11"/>
      <c r="B197" s="139" t="s">
        <v>37</v>
      </c>
      <c r="C197" s="123"/>
      <c r="D197" s="68" t="s">
        <v>10</v>
      </c>
      <c r="E197" s="68" t="s">
        <v>10</v>
      </c>
      <c r="F197" s="68" t="s">
        <v>19</v>
      </c>
      <c r="G197" s="68" t="s">
        <v>14</v>
      </c>
      <c r="H197" s="124">
        <f>H198</f>
        <v>4307.34</v>
      </c>
      <c r="N197" s="124">
        <f>N198</f>
        <v>1580.04</v>
      </c>
      <c r="O197" s="182">
        <f t="shared" si="2"/>
        <v>36.68250010447282</v>
      </c>
    </row>
    <row r="198" spans="1:15" ht="50.25" customHeight="1">
      <c r="A198" s="11"/>
      <c r="B198" s="125" t="s">
        <v>175</v>
      </c>
      <c r="C198" s="137"/>
      <c r="D198" s="137" t="s">
        <v>10</v>
      </c>
      <c r="E198" s="137" t="s">
        <v>10</v>
      </c>
      <c r="F198" s="126">
        <v>58</v>
      </c>
      <c r="G198" s="137" t="s">
        <v>14</v>
      </c>
      <c r="H198" s="38">
        <f>H199</f>
        <v>4307.34</v>
      </c>
      <c r="N198" s="38">
        <f>N199</f>
        <v>1580.04</v>
      </c>
      <c r="O198" s="189">
        <f t="shared" si="2"/>
        <v>36.68250010447282</v>
      </c>
    </row>
    <row r="199" spans="1:15" ht="34.5" customHeight="1">
      <c r="A199" s="11"/>
      <c r="B199" s="128" t="s">
        <v>180</v>
      </c>
      <c r="C199" s="129"/>
      <c r="D199" s="138" t="s">
        <v>10</v>
      </c>
      <c r="E199" s="138" t="s">
        <v>10</v>
      </c>
      <c r="F199" s="138" t="s">
        <v>181</v>
      </c>
      <c r="G199" s="138" t="s">
        <v>14</v>
      </c>
      <c r="H199" s="48">
        <f>H200</f>
        <v>4307.34</v>
      </c>
      <c r="N199" s="48">
        <f>N200</f>
        <v>1580.04</v>
      </c>
      <c r="O199" s="180">
        <f t="shared" si="2"/>
        <v>36.68250010447282</v>
      </c>
    </row>
    <row r="200" spans="1:15" ht="34.5" customHeight="1">
      <c r="A200" s="11"/>
      <c r="B200" s="57" t="s">
        <v>182</v>
      </c>
      <c r="C200" s="129"/>
      <c r="D200" s="136" t="s">
        <v>10</v>
      </c>
      <c r="E200" s="136" t="s">
        <v>10</v>
      </c>
      <c r="F200" s="100" t="s">
        <v>183</v>
      </c>
      <c r="G200" s="136" t="s">
        <v>14</v>
      </c>
      <c r="H200" s="24">
        <f>H201+H202</f>
        <v>4307.34</v>
      </c>
      <c r="N200" s="24">
        <f>N201+N202</f>
        <v>1580.04</v>
      </c>
      <c r="O200" s="71">
        <f t="shared" si="2"/>
        <v>36.68250010447282</v>
      </c>
    </row>
    <row r="201" spans="1:15" ht="34.5" customHeight="1">
      <c r="A201" s="11"/>
      <c r="B201" s="57" t="s">
        <v>105</v>
      </c>
      <c r="C201" s="129"/>
      <c r="D201" s="136" t="s">
        <v>10</v>
      </c>
      <c r="E201" s="136" t="s">
        <v>10</v>
      </c>
      <c r="F201" s="100" t="s">
        <v>183</v>
      </c>
      <c r="G201" s="136" t="s">
        <v>106</v>
      </c>
      <c r="H201" s="24">
        <v>2402.6</v>
      </c>
      <c r="N201" s="24">
        <v>862.68</v>
      </c>
      <c r="O201" s="71">
        <f t="shared" si="2"/>
        <v>35.90610172313327</v>
      </c>
    </row>
    <row r="202" spans="1:15" ht="34.5" customHeight="1">
      <c r="A202" s="11"/>
      <c r="B202" s="57" t="s">
        <v>86</v>
      </c>
      <c r="C202" s="129"/>
      <c r="D202" s="136" t="s">
        <v>10</v>
      </c>
      <c r="E202" s="136" t="s">
        <v>10</v>
      </c>
      <c r="F202" s="100" t="s">
        <v>183</v>
      </c>
      <c r="G202" s="136" t="s">
        <v>87</v>
      </c>
      <c r="H202" s="24">
        <v>1904.74</v>
      </c>
      <c r="N202" s="24">
        <v>717.36</v>
      </c>
      <c r="O202" s="71">
        <f t="shared" si="2"/>
        <v>37.66183311108078</v>
      </c>
    </row>
    <row r="203" spans="1:15" ht="29.25" customHeight="1">
      <c r="A203" s="32" t="s">
        <v>258</v>
      </c>
      <c r="B203" s="43" t="s">
        <v>67</v>
      </c>
      <c r="C203" s="44"/>
      <c r="D203" s="110" t="s">
        <v>11</v>
      </c>
      <c r="E203" s="110" t="s">
        <v>11</v>
      </c>
      <c r="F203" s="110" t="s">
        <v>19</v>
      </c>
      <c r="G203" s="110" t="s">
        <v>14</v>
      </c>
      <c r="H203" s="45">
        <f>H204+H210+H224</f>
        <v>6671.63</v>
      </c>
      <c r="N203" s="45">
        <f>N204+N210+N224</f>
        <v>2571.26</v>
      </c>
      <c r="O203" s="184">
        <f t="shared" si="2"/>
        <v>38.540206816025474</v>
      </c>
    </row>
    <row r="204" spans="1:15" ht="24" customHeight="1">
      <c r="A204" s="29"/>
      <c r="B204" s="159" t="s">
        <v>38</v>
      </c>
      <c r="C204" s="66"/>
      <c r="D204" s="66" t="s">
        <v>12</v>
      </c>
      <c r="E204" s="66" t="s">
        <v>11</v>
      </c>
      <c r="F204" s="66" t="s">
        <v>19</v>
      </c>
      <c r="G204" s="66" t="s">
        <v>14</v>
      </c>
      <c r="H204" s="143">
        <f>H205</f>
        <v>70</v>
      </c>
      <c r="N204" s="143">
        <f>N205</f>
        <v>6.8</v>
      </c>
      <c r="O204" s="183">
        <f t="shared" si="2"/>
        <v>9.714285714285714</v>
      </c>
    </row>
    <row r="205" spans="1:15" ht="19.5" customHeight="1">
      <c r="A205" s="164"/>
      <c r="B205" s="76" t="s">
        <v>39</v>
      </c>
      <c r="C205" s="68"/>
      <c r="D205" s="68" t="s">
        <v>12</v>
      </c>
      <c r="E205" s="68" t="s">
        <v>12</v>
      </c>
      <c r="F205" s="68" t="s">
        <v>19</v>
      </c>
      <c r="G205" s="68" t="s">
        <v>14</v>
      </c>
      <c r="H205" s="124">
        <f>H206</f>
        <v>70</v>
      </c>
      <c r="N205" s="124">
        <f>N206</f>
        <v>6.8</v>
      </c>
      <c r="O205" s="182">
        <f t="shared" si="2"/>
        <v>9.714285714285714</v>
      </c>
    </row>
    <row r="206" spans="1:15" ht="21.75" customHeight="1">
      <c r="A206" s="11"/>
      <c r="B206" s="125" t="s">
        <v>185</v>
      </c>
      <c r="C206" s="37"/>
      <c r="D206" s="137" t="s">
        <v>12</v>
      </c>
      <c r="E206" s="137" t="s">
        <v>12</v>
      </c>
      <c r="F206" s="126">
        <v>59</v>
      </c>
      <c r="G206" s="137" t="s">
        <v>14</v>
      </c>
      <c r="H206" s="38">
        <f>H207</f>
        <v>70</v>
      </c>
      <c r="N206" s="38">
        <f>N207</f>
        <v>6.8</v>
      </c>
      <c r="O206" s="189">
        <f t="shared" si="2"/>
        <v>9.714285714285714</v>
      </c>
    </row>
    <row r="207" spans="1:15" ht="27" customHeight="1">
      <c r="A207" s="11"/>
      <c r="B207" s="128" t="s">
        <v>187</v>
      </c>
      <c r="C207" s="129"/>
      <c r="D207" s="138" t="s">
        <v>12</v>
      </c>
      <c r="E207" s="138" t="s">
        <v>12</v>
      </c>
      <c r="F207" s="138" t="s">
        <v>186</v>
      </c>
      <c r="G207" s="138" t="s">
        <v>14</v>
      </c>
      <c r="H207" s="48">
        <f>H208</f>
        <v>70</v>
      </c>
      <c r="I207" s="95"/>
      <c r="J207" s="95"/>
      <c r="K207" s="95"/>
      <c r="L207" s="95"/>
      <c r="M207" s="95"/>
      <c r="N207" s="48">
        <f>N208</f>
        <v>6.8</v>
      </c>
      <c r="O207" s="180">
        <f t="shared" si="2"/>
        <v>9.714285714285714</v>
      </c>
    </row>
    <row r="208" spans="1:15" ht="27" customHeight="1">
      <c r="A208" s="11"/>
      <c r="B208" s="17" t="s">
        <v>80</v>
      </c>
      <c r="C208" s="129"/>
      <c r="D208" s="136" t="s">
        <v>12</v>
      </c>
      <c r="E208" s="136" t="s">
        <v>12</v>
      </c>
      <c r="F208" s="58" t="s">
        <v>193</v>
      </c>
      <c r="G208" s="136" t="s">
        <v>14</v>
      </c>
      <c r="H208" s="24">
        <f>H209</f>
        <v>70</v>
      </c>
      <c r="N208" s="24">
        <f>N209</f>
        <v>6.8</v>
      </c>
      <c r="O208" s="71">
        <f t="shared" si="2"/>
        <v>9.714285714285714</v>
      </c>
    </row>
    <row r="209" spans="1:15" ht="35.25" customHeight="1">
      <c r="A209" s="11"/>
      <c r="B209" s="57" t="s">
        <v>86</v>
      </c>
      <c r="C209" s="129"/>
      <c r="D209" s="136" t="s">
        <v>12</v>
      </c>
      <c r="E209" s="136" t="s">
        <v>12</v>
      </c>
      <c r="F209" s="58" t="s">
        <v>193</v>
      </c>
      <c r="G209" s="136" t="s">
        <v>87</v>
      </c>
      <c r="H209" s="24">
        <v>70</v>
      </c>
      <c r="N209" s="24">
        <v>6.8</v>
      </c>
      <c r="O209" s="71">
        <f t="shared" si="2"/>
        <v>9.714285714285714</v>
      </c>
    </row>
    <row r="210" spans="1:15" ht="25.5" customHeight="1">
      <c r="A210" s="11"/>
      <c r="B210" s="146" t="s">
        <v>41</v>
      </c>
      <c r="C210" s="66"/>
      <c r="D210" s="66" t="s">
        <v>13</v>
      </c>
      <c r="E210" s="66" t="s">
        <v>11</v>
      </c>
      <c r="F210" s="66" t="s">
        <v>19</v>
      </c>
      <c r="G210" s="66" t="s">
        <v>14</v>
      </c>
      <c r="H210" s="143">
        <f>H211</f>
        <v>5651.01</v>
      </c>
      <c r="N210" s="143">
        <f>N211</f>
        <v>2234.39</v>
      </c>
      <c r="O210" s="183">
        <f t="shared" si="2"/>
        <v>39.53965751255085</v>
      </c>
    </row>
    <row r="211" spans="1:15" ht="25.5" customHeight="1">
      <c r="A211" s="11"/>
      <c r="B211" s="139" t="s">
        <v>65</v>
      </c>
      <c r="C211" s="68"/>
      <c r="D211" s="68" t="s">
        <v>13</v>
      </c>
      <c r="E211" s="68" t="s">
        <v>6</v>
      </c>
      <c r="F211" s="68" t="s">
        <v>19</v>
      </c>
      <c r="G211" s="68" t="s">
        <v>14</v>
      </c>
      <c r="H211" s="124">
        <f>H212</f>
        <v>5651.01</v>
      </c>
      <c r="N211" s="124">
        <f>N212</f>
        <v>2234.39</v>
      </c>
      <c r="O211" s="182">
        <f t="shared" si="2"/>
        <v>39.53965751255085</v>
      </c>
    </row>
    <row r="212" spans="1:15" ht="30.75" customHeight="1">
      <c r="A212" s="11"/>
      <c r="B212" s="125" t="s">
        <v>116</v>
      </c>
      <c r="C212" s="37"/>
      <c r="D212" s="137" t="s">
        <v>13</v>
      </c>
      <c r="E212" s="137" t="s">
        <v>6</v>
      </c>
      <c r="F212" s="126">
        <v>54</v>
      </c>
      <c r="G212" s="137" t="s">
        <v>14</v>
      </c>
      <c r="H212" s="38">
        <f>H213+H221</f>
        <v>5651.01</v>
      </c>
      <c r="N212" s="38">
        <f>N213+N221</f>
        <v>2234.39</v>
      </c>
      <c r="O212" s="189">
        <f t="shared" si="2"/>
        <v>39.53965751255085</v>
      </c>
    </row>
    <row r="213" spans="1:15" ht="29.25" customHeight="1">
      <c r="A213" s="11"/>
      <c r="B213" s="55" t="s">
        <v>28</v>
      </c>
      <c r="C213" s="136"/>
      <c r="D213" s="138" t="s">
        <v>13</v>
      </c>
      <c r="E213" s="138" t="s">
        <v>6</v>
      </c>
      <c r="F213" s="138" t="s">
        <v>99</v>
      </c>
      <c r="G213" s="138" t="s">
        <v>14</v>
      </c>
      <c r="H213" s="48">
        <f>H214+H218</f>
        <v>5551.01</v>
      </c>
      <c r="N213" s="48">
        <f>N214+N218</f>
        <v>2134.39</v>
      </c>
      <c r="O213" s="180">
        <f t="shared" si="2"/>
        <v>38.450480182885634</v>
      </c>
    </row>
    <row r="214" spans="1:15" ht="30.75" customHeight="1">
      <c r="A214" s="11"/>
      <c r="B214" s="57" t="s">
        <v>100</v>
      </c>
      <c r="C214" s="136"/>
      <c r="D214" s="136" t="s">
        <v>13</v>
      </c>
      <c r="E214" s="136" t="s">
        <v>6</v>
      </c>
      <c r="F214" s="58" t="s">
        <v>101</v>
      </c>
      <c r="G214" s="136" t="s">
        <v>14</v>
      </c>
      <c r="H214" s="24">
        <f>H215+H216+H217</f>
        <v>4734.66</v>
      </c>
      <c r="N214" s="24">
        <f>N215+N216+N217</f>
        <v>1788.5</v>
      </c>
      <c r="O214" s="71">
        <f t="shared" si="2"/>
        <v>37.774623732221535</v>
      </c>
    </row>
    <row r="215" spans="1:15" ht="30" customHeight="1">
      <c r="A215" s="11"/>
      <c r="B215" s="57" t="s">
        <v>105</v>
      </c>
      <c r="C215" s="136"/>
      <c r="D215" s="136" t="s">
        <v>13</v>
      </c>
      <c r="E215" s="136" t="s">
        <v>6</v>
      </c>
      <c r="F215" s="58" t="s">
        <v>101</v>
      </c>
      <c r="G215" s="136" t="s">
        <v>106</v>
      </c>
      <c r="H215" s="31">
        <v>2947.06</v>
      </c>
      <c r="N215" s="31">
        <v>1209.19</v>
      </c>
      <c r="O215" s="71">
        <f t="shared" si="2"/>
        <v>41.03038282220247</v>
      </c>
    </row>
    <row r="216" spans="1:15" ht="53.25" customHeight="1">
      <c r="A216" s="11"/>
      <c r="B216" s="57" t="s">
        <v>191</v>
      </c>
      <c r="C216" s="136"/>
      <c r="D216" s="136" t="s">
        <v>13</v>
      </c>
      <c r="E216" s="136" t="s">
        <v>6</v>
      </c>
      <c r="F216" s="58" t="s">
        <v>101</v>
      </c>
      <c r="G216" s="136" t="s">
        <v>190</v>
      </c>
      <c r="H216" s="31">
        <v>142.86</v>
      </c>
      <c r="N216" s="31">
        <v>38.12</v>
      </c>
      <c r="O216" s="71">
        <f t="shared" si="2"/>
        <v>26.683466330673383</v>
      </c>
    </row>
    <row r="217" spans="1:15" ht="30" customHeight="1">
      <c r="A217" s="11"/>
      <c r="B217" s="57" t="s">
        <v>86</v>
      </c>
      <c r="C217" s="136"/>
      <c r="D217" s="136" t="s">
        <v>13</v>
      </c>
      <c r="E217" s="136" t="s">
        <v>6</v>
      </c>
      <c r="F217" s="58" t="s">
        <v>101</v>
      </c>
      <c r="G217" s="136" t="s">
        <v>87</v>
      </c>
      <c r="H217" s="31">
        <v>1644.74</v>
      </c>
      <c r="N217" s="31">
        <v>541.19</v>
      </c>
      <c r="O217" s="71">
        <f t="shared" si="2"/>
        <v>32.90428882376546</v>
      </c>
    </row>
    <row r="218" spans="1:15" ht="30" customHeight="1">
      <c r="A218" s="11"/>
      <c r="B218" s="57" t="s">
        <v>103</v>
      </c>
      <c r="C218" s="136"/>
      <c r="D218" s="136" t="s">
        <v>13</v>
      </c>
      <c r="E218" s="136" t="s">
        <v>6</v>
      </c>
      <c r="F218" s="58" t="s">
        <v>104</v>
      </c>
      <c r="G218" s="136" t="s">
        <v>14</v>
      </c>
      <c r="H218" s="31">
        <f>H219+H220</f>
        <v>816.35</v>
      </c>
      <c r="N218" s="31">
        <f>N219+N220</f>
        <v>345.89</v>
      </c>
      <c r="O218" s="71">
        <f aca="true" t="shared" si="3" ref="O218:O232">N218/H218*100</f>
        <v>42.37030685367795</v>
      </c>
    </row>
    <row r="219" spans="1:15" ht="38.25" customHeight="1">
      <c r="A219" s="11"/>
      <c r="B219" s="57" t="s">
        <v>105</v>
      </c>
      <c r="C219" s="136"/>
      <c r="D219" s="136" t="s">
        <v>13</v>
      </c>
      <c r="E219" s="136" t="s">
        <v>6</v>
      </c>
      <c r="F219" s="58" t="s">
        <v>104</v>
      </c>
      <c r="G219" s="136" t="s">
        <v>106</v>
      </c>
      <c r="H219" s="31">
        <v>635.86</v>
      </c>
      <c r="N219" s="31">
        <v>256.12</v>
      </c>
      <c r="O219" s="71">
        <f t="shared" si="3"/>
        <v>40.279306765640236</v>
      </c>
    </row>
    <row r="220" spans="1:15" ht="32.25" customHeight="1">
      <c r="A220" s="11"/>
      <c r="B220" s="57" t="s">
        <v>86</v>
      </c>
      <c r="C220" s="136"/>
      <c r="D220" s="136" t="s">
        <v>13</v>
      </c>
      <c r="E220" s="136" t="s">
        <v>6</v>
      </c>
      <c r="F220" s="58" t="s">
        <v>104</v>
      </c>
      <c r="G220" s="136" t="s">
        <v>87</v>
      </c>
      <c r="H220" s="31">
        <v>180.49</v>
      </c>
      <c r="N220" s="31">
        <v>89.77</v>
      </c>
      <c r="O220" s="71">
        <f t="shared" si="3"/>
        <v>49.73682752507064</v>
      </c>
    </row>
    <row r="221" spans="1:15" ht="32.25" customHeight="1">
      <c r="A221" s="11"/>
      <c r="B221" s="128" t="s">
        <v>251</v>
      </c>
      <c r="C221" s="136"/>
      <c r="D221" s="138" t="s">
        <v>13</v>
      </c>
      <c r="E221" s="138" t="s">
        <v>6</v>
      </c>
      <c r="F221" s="138" t="s">
        <v>252</v>
      </c>
      <c r="G221" s="138" t="s">
        <v>14</v>
      </c>
      <c r="H221" s="48">
        <f>H222</f>
        <v>100</v>
      </c>
      <c r="N221" s="48">
        <f>N222</f>
        <v>100</v>
      </c>
      <c r="O221" s="180">
        <f t="shared" si="3"/>
        <v>100</v>
      </c>
    </row>
    <row r="222" spans="1:15" ht="32.25" customHeight="1">
      <c r="A222" s="11"/>
      <c r="B222" s="17" t="s">
        <v>261</v>
      </c>
      <c r="C222" s="136"/>
      <c r="D222" s="136" t="s">
        <v>13</v>
      </c>
      <c r="E222" s="136" t="s">
        <v>6</v>
      </c>
      <c r="F222" s="58" t="s">
        <v>260</v>
      </c>
      <c r="G222" s="136" t="s">
        <v>14</v>
      </c>
      <c r="H222" s="31">
        <f>H223</f>
        <v>100</v>
      </c>
      <c r="N222" s="31">
        <f>N223</f>
        <v>100</v>
      </c>
      <c r="O222" s="71">
        <f>N222/H222*100</f>
        <v>100</v>
      </c>
    </row>
    <row r="223" spans="1:15" ht="38.25" customHeight="1">
      <c r="A223" s="11"/>
      <c r="B223" s="57" t="s">
        <v>86</v>
      </c>
      <c r="C223" s="136"/>
      <c r="D223" s="136" t="s">
        <v>13</v>
      </c>
      <c r="E223" s="136" t="s">
        <v>6</v>
      </c>
      <c r="F223" s="58" t="s">
        <v>260</v>
      </c>
      <c r="G223" s="136" t="s">
        <v>87</v>
      </c>
      <c r="H223" s="31">
        <v>100</v>
      </c>
      <c r="N223" s="31">
        <v>100</v>
      </c>
      <c r="O223" s="71">
        <f>N223/H223*100</f>
        <v>100</v>
      </c>
    </row>
    <row r="224" spans="1:15" ht="25.5" customHeight="1">
      <c r="A224" s="11"/>
      <c r="B224" s="146" t="s">
        <v>60</v>
      </c>
      <c r="C224" s="161"/>
      <c r="D224" s="66" t="s">
        <v>61</v>
      </c>
      <c r="E224" s="66" t="s">
        <v>11</v>
      </c>
      <c r="F224" s="66" t="s">
        <v>19</v>
      </c>
      <c r="G224" s="66" t="s">
        <v>14</v>
      </c>
      <c r="H224" s="151">
        <f>H225</f>
        <v>950.6200000000001</v>
      </c>
      <c r="N224" s="151">
        <f>N225</f>
        <v>330.07</v>
      </c>
      <c r="O224" s="183">
        <f t="shared" si="3"/>
        <v>34.72155014622036</v>
      </c>
    </row>
    <row r="225" spans="1:15" ht="15.75" customHeight="1">
      <c r="A225" s="11"/>
      <c r="B225" s="76" t="s">
        <v>97</v>
      </c>
      <c r="C225" s="68"/>
      <c r="D225" s="68" t="s">
        <v>61</v>
      </c>
      <c r="E225" s="68" t="s">
        <v>7</v>
      </c>
      <c r="F225" s="68" t="s">
        <v>19</v>
      </c>
      <c r="G225" s="68" t="s">
        <v>14</v>
      </c>
      <c r="H225" s="152">
        <f>H226</f>
        <v>950.6200000000001</v>
      </c>
      <c r="N225" s="152">
        <f>N226</f>
        <v>330.07</v>
      </c>
      <c r="O225" s="182">
        <f t="shared" si="3"/>
        <v>34.72155014622036</v>
      </c>
    </row>
    <row r="226" spans="1:15" ht="27.75" customHeight="1">
      <c r="A226" s="11"/>
      <c r="B226" s="125" t="s">
        <v>113</v>
      </c>
      <c r="C226" s="137"/>
      <c r="D226" s="137" t="s">
        <v>61</v>
      </c>
      <c r="E226" s="137" t="s">
        <v>7</v>
      </c>
      <c r="F226" s="126">
        <v>53</v>
      </c>
      <c r="G226" s="137" t="s">
        <v>14</v>
      </c>
      <c r="H226" s="39">
        <f>H227</f>
        <v>950.6200000000001</v>
      </c>
      <c r="N226" s="39">
        <f>N227</f>
        <v>330.07</v>
      </c>
      <c r="O226" s="189">
        <f t="shared" si="3"/>
        <v>34.72155014622036</v>
      </c>
    </row>
    <row r="227" spans="1:15" ht="27.75" customHeight="1">
      <c r="A227" s="165"/>
      <c r="B227" s="128" t="s">
        <v>114</v>
      </c>
      <c r="C227" s="138"/>
      <c r="D227" s="138" t="s">
        <v>61</v>
      </c>
      <c r="E227" s="138" t="s">
        <v>7</v>
      </c>
      <c r="F227" s="138" t="s">
        <v>94</v>
      </c>
      <c r="G227" s="138" t="s">
        <v>14</v>
      </c>
      <c r="H227" s="157">
        <f>H228+H230</f>
        <v>950.6200000000001</v>
      </c>
      <c r="N227" s="157">
        <f>N228+N230</f>
        <v>330.07</v>
      </c>
      <c r="O227" s="180">
        <f t="shared" si="3"/>
        <v>34.72155014622036</v>
      </c>
    </row>
    <row r="228" spans="1:15" ht="27.75" customHeight="1">
      <c r="A228" s="165"/>
      <c r="B228" s="6" t="s">
        <v>182</v>
      </c>
      <c r="C228" s="136"/>
      <c r="D228" s="136" t="s">
        <v>61</v>
      </c>
      <c r="E228" s="136" t="s">
        <v>7</v>
      </c>
      <c r="F228" s="135" t="s">
        <v>192</v>
      </c>
      <c r="G228" s="136" t="s">
        <v>14</v>
      </c>
      <c r="H228" s="31">
        <f>H229</f>
        <v>606.82</v>
      </c>
      <c r="N228" s="31">
        <f>N229</f>
        <v>193.57</v>
      </c>
      <c r="O228" s="71">
        <f t="shared" si="3"/>
        <v>31.899080452193395</v>
      </c>
    </row>
    <row r="229" spans="1:15" ht="36.75" customHeight="1">
      <c r="A229" s="165"/>
      <c r="B229" s="57" t="s">
        <v>105</v>
      </c>
      <c r="C229" s="136"/>
      <c r="D229" s="136" t="s">
        <v>61</v>
      </c>
      <c r="E229" s="136" t="s">
        <v>7</v>
      </c>
      <c r="F229" s="135" t="s">
        <v>192</v>
      </c>
      <c r="G229" s="136" t="s">
        <v>106</v>
      </c>
      <c r="H229" s="31">
        <v>606.82</v>
      </c>
      <c r="N229" s="31">
        <v>193.57</v>
      </c>
      <c r="O229" s="71">
        <f t="shared" si="3"/>
        <v>31.899080452193395</v>
      </c>
    </row>
    <row r="230" spans="1:15" ht="27.75" customHeight="1">
      <c r="A230" s="165"/>
      <c r="B230" s="17" t="s">
        <v>82</v>
      </c>
      <c r="C230" s="136"/>
      <c r="D230" s="136" t="s">
        <v>61</v>
      </c>
      <c r="E230" s="136" t="s">
        <v>7</v>
      </c>
      <c r="F230" s="62" t="s">
        <v>115</v>
      </c>
      <c r="G230" s="136" t="s">
        <v>14</v>
      </c>
      <c r="H230" s="31">
        <f>H231</f>
        <v>343.8</v>
      </c>
      <c r="N230" s="31">
        <f>N231</f>
        <v>136.5</v>
      </c>
      <c r="O230" s="71">
        <f t="shared" si="3"/>
        <v>39.703315881326354</v>
      </c>
    </row>
    <row r="231" spans="1:15" ht="38.25" customHeight="1">
      <c r="A231" s="165"/>
      <c r="B231" s="57" t="s">
        <v>86</v>
      </c>
      <c r="C231" s="136"/>
      <c r="D231" s="136" t="s">
        <v>61</v>
      </c>
      <c r="E231" s="136" t="s">
        <v>7</v>
      </c>
      <c r="F231" s="62" t="s">
        <v>115</v>
      </c>
      <c r="G231" s="136" t="s">
        <v>87</v>
      </c>
      <c r="H231" s="31">
        <v>343.8</v>
      </c>
      <c r="N231" s="31">
        <v>136.5</v>
      </c>
      <c r="O231" s="71">
        <f t="shared" si="3"/>
        <v>39.703315881326354</v>
      </c>
    </row>
    <row r="232" spans="1:15" ht="16.5" thickBot="1">
      <c r="A232" s="52"/>
      <c r="B232" s="49" t="s">
        <v>1</v>
      </c>
      <c r="C232" s="50"/>
      <c r="D232" s="117"/>
      <c r="E232" s="117"/>
      <c r="F232" s="117"/>
      <c r="G232" s="117"/>
      <c r="H232" s="51">
        <f>H203+H189+H12</f>
        <v>53528.329999999994</v>
      </c>
      <c r="N232" s="51">
        <f>N203+N189+N12</f>
        <v>16058.77</v>
      </c>
      <c r="O232" s="188">
        <f t="shared" si="3"/>
        <v>30.000506273967453</v>
      </c>
    </row>
    <row r="233" spans="2:7" ht="12.75">
      <c r="B233" s="33"/>
      <c r="C233" s="14"/>
      <c r="D233" s="14"/>
      <c r="E233" s="14"/>
      <c r="F233" s="14"/>
      <c r="G233" s="14"/>
    </row>
    <row r="234" ht="12.75">
      <c r="B234" s="33" t="s">
        <v>66</v>
      </c>
    </row>
    <row r="238" ht="12.75">
      <c r="B238" s="25"/>
    </row>
    <row r="240" ht="12.75">
      <c r="B240" s="30"/>
    </row>
  </sheetData>
  <sheetProtection/>
  <mergeCells count="7">
    <mergeCell ref="A6:O8"/>
    <mergeCell ref="A5:H5"/>
    <mergeCell ref="A3:B3"/>
    <mergeCell ref="F1:O1"/>
    <mergeCell ref="F2:O2"/>
    <mergeCell ref="F3:O3"/>
    <mergeCell ref="F4:O4"/>
  </mergeCells>
  <printOptions/>
  <pageMargins left="0.5905511811023623" right="0" top="0" bottom="0" header="0.5118110236220472" footer="0.5118110236220472"/>
  <pageSetup horizontalDpi="300" verticalDpi="300" orientation="portrait" paperSize="9" scale="90" r:id="rId1"/>
  <ignoredErrors>
    <ignoredError sqref="E1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4.75390625" style="5" customWidth="1"/>
    <col min="2" max="2" width="10.875" style="5" customWidth="1"/>
    <col min="3" max="3" width="6.625" style="5" customWidth="1"/>
    <col min="4" max="4" width="5.875" style="5" customWidth="1"/>
    <col min="5" max="5" width="11.625" style="5" customWidth="1"/>
    <col min="6" max="6" width="11.25390625" style="5" customWidth="1"/>
    <col min="7" max="7" width="10.00390625" style="5" customWidth="1"/>
    <col min="8" max="16384" width="9.125" style="5" customWidth="1"/>
  </cols>
  <sheetData>
    <row r="1" spans="3:18" ht="14.25">
      <c r="C1" s="194" t="s">
        <v>58</v>
      </c>
      <c r="D1" s="194"/>
      <c r="E1" s="194"/>
      <c r="F1" s="194"/>
      <c r="G1" s="19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8" ht="15">
      <c r="C2" s="195" t="s">
        <v>42</v>
      </c>
      <c r="D2" s="195"/>
      <c r="E2" s="195"/>
      <c r="F2" s="195"/>
      <c r="G2" s="195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3:18" ht="12.75">
      <c r="C3" s="118" t="s">
        <v>43</v>
      </c>
      <c r="D3" s="118"/>
      <c r="E3" s="118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3:18" ht="15">
      <c r="C4" s="203" t="s">
        <v>272</v>
      </c>
      <c r="D4" s="203"/>
      <c r="E4" s="203"/>
      <c r="F4" s="203"/>
      <c r="G4" s="20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ht="15" customHeight="1"/>
    <row r="6" spans="1:7" ht="99" customHeight="1">
      <c r="A6" s="202" t="s">
        <v>265</v>
      </c>
      <c r="B6" s="202"/>
      <c r="C6" s="202"/>
      <c r="D6" s="202"/>
      <c r="E6" s="202"/>
      <c r="F6" s="202"/>
      <c r="G6" s="202"/>
    </row>
    <row r="7" spans="1:7" ht="15" customHeight="1">
      <c r="A7" s="199" t="s">
        <v>5</v>
      </c>
      <c r="B7" s="200" t="s">
        <v>2</v>
      </c>
      <c r="C7" s="200" t="s">
        <v>3</v>
      </c>
      <c r="D7" s="200" t="s">
        <v>84</v>
      </c>
      <c r="E7" s="201" t="s">
        <v>85</v>
      </c>
      <c r="F7" s="197" t="s">
        <v>266</v>
      </c>
      <c r="G7" s="197" t="s">
        <v>257</v>
      </c>
    </row>
    <row r="8" spans="1:7" ht="21" customHeight="1">
      <c r="A8" s="199"/>
      <c r="B8" s="200"/>
      <c r="C8" s="200"/>
      <c r="D8" s="200"/>
      <c r="E8" s="201"/>
      <c r="F8" s="198"/>
      <c r="G8" s="198"/>
    </row>
    <row r="9" spans="1:7" ht="12.75">
      <c r="A9" s="75" t="s">
        <v>112</v>
      </c>
      <c r="B9" s="66" t="s">
        <v>88</v>
      </c>
      <c r="C9" s="67"/>
      <c r="D9" s="67"/>
      <c r="E9" s="166">
        <f aca="true" t="shared" si="0" ref="E9:F12">E10</f>
        <v>430</v>
      </c>
      <c r="F9" s="166">
        <f t="shared" si="0"/>
        <v>206.44</v>
      </c>
      <c r="G9" s="183">
        <f>F9/E9*100</f>
        <v>48.009302325581395</v>
      </c>
    </row>
    <row r="10" spans="1:7" ht="25.5">
      <c r="A10" s="78" t="s">
        <v>89</v>
      </c>
      <c r="B10" s="68" t="s">
        <v>90</v>
      </c>
      <c r="C10" s="77"/>
      <c r="D10" s="77"/>
      <c r="E10" s="171">
        <f t="shared" si="0"/>
        <v>430</v>
      </c>
      <c r="F10" s="171">
        <f t="shared" si="0"/>
        <v>206.44</v>
      </c>
      <c r="G10" s="182">
        <f aca="true" t="shared" si="1" ref="G10:G76">F10/E10*100</f>
        <v>48.009302325581395</v>
      </c>
    </row>
    <row r="11" spans="1:7" ht="39" customHeight="1">
      <c r="A11" s="55" t="s">
        <v>91</v>
      </c>
      <c r="B11" s="56" t="s">
        <v>92</v>
      </c>
      <c r="C11" s="54"/>
      <c r="D11" s="54"/>
      <c r="E11" s="167">
        <f t="shared" si="0"/>
        <v>430</v>
      </c>
      <c r="F11" s="167">
        <f t="shared" si="0"/>
        <v>206.44</v>
      </c>
      <c r="G11" s="71">
        <f t="shared" si="1"/>
        <v>48.009302325581395</v>
      </c>
    </row>
    <row r="12" spans="1:7" ht="25.5" customHeight="1">
      <c r="A12" s="57" t="s">
        <v>248</v>
      </c>
      <c r="B12" s="58" t="s">
        <v>92</v>
      </c>
      <c r="C12" s="53" t="s">
        <v>249</v>
      </c>
      <c r="D12" s="53"/>
      <c r="E12" s="168">
        <f t="shared" si="0"/>
        <v>430</v>
      </c>
      <c r="F12" s="168">
        <f t="shared" si="0"/>
        <v>206.44</v>
      </c>
      <c r="G12" s="71">
        <f t="shared" si="1"/>
        <v>48.009302325581395</v>
      </c>
    </row>
    <row r="13" spans="1:7" ht="12.75" customHeight="1">
      <c r="A13" s="57" t="s">
        <v>57</v>
      </c>
      <c r="B13" s="58" t="s">
        <v>92</v>
      </c>
      <c r="C13" s="104" t="s">
        <v>249</v>
      </c>
      <c r="D13" s="53" t="s">
        <v>93</v>
      </c>
      <c r="E13" s="168">
        <v>430</v>
      </c>
      <c r="F13" s="168">
        <v>206.44</v>
      </c>
      <c r="G13" s="71">
        <f t="shared" si="1"/>
        <v>48.009302325581395</v>
      </c>
    </row>
    <row r="14" spans="1:7" ht="15.75">
      <c r="A14" s="72" t="s">
        <v>113</v>
      </c>
      <c r="B14" s="73">
        <v>53</v>
      </c>
      <c r="C14" s="74"/>
      <c r="D14" s="66"/>
      <c r="E14" s="166">
        <f>E15</f>
        <v>1008.3000000000001</v>
      </c>
      <c r="F14" s="166">
        <f>F15</f>
        <v>363.66999999999996</v>
      </c>
      <c r="G14" s="183">
        <f t="shared" si="1"/>
        <v>36.06763859962312</v>
      </c>
    </row>
    <row r="15" spans="1:7" ht="30" customHeight="1">
      <c r="A15" s="78" t="s">
        <v>114</v>
      </c>
      <c r="B15" s="68" t="s">
        <v>94</v>
      </c>
      <c r="C15" s="68"/>
      <c r="D15" s="68"/>
      <c r="E15" s="171">
        <f>E19+E22+E16</f>
        <v>1008.3000000000001</v>
      </c>
      <c r="F15" s="171">
        <f>F19+F22+F16</f>
        <v>363.66999999999996</v>
      </c>
      <c r="G15" s="182">
        <f t="shared" si="1"/>
        <v>36.06763859962312</v>
      </c>
    </row>
    <row r="16" spans="1:7" ht="26.25" customHeight="1">
      <c r="A16" s="81" t="s">
        <v>182</v>
      </c>
      <c r="B16" s="89" t="s">
        <v>192</v>
      </c>
      <c r="C16" s="88"/>
      <c r="D16" s="88"/>
      <c r="E16" s="169">
        <f>E17</f>
        <v>606.82</v>
      </c>
      <c r="F16" s="169">
        <f>F17</f>
        <v>193.57</v>
      </c>
      <c r="G16" s="180">
        <f t="shared" si="1"/>
        <v>31.899080452193395</v>
      </c>
    </row>
    <row r="17" spans="1:7" ht="27.75" customHeight="1">
      <c r="A17" s="57" t="s">
        <v>105</v>
      </c>
      <c r="B17" s="88" t="s">
        <v>192</v>
      </c>
      <c r="C17" s="88" t="s">
        <v>106</v>
      </c>
      <c r="D17" s="88"/>
      <c r="E17" s="170">
        <f>E18</f>
        <v>606.82</v>
      </c>
      <c r="F17" s="170">
        <f>F18</f>
        <v>193.57</v>
      </c>
      <c r="G17" s="71">
        <f t="shared" si="1"/>
        <v>31.899080452193395</v>
      </c>
    </row>
    <row r="18" spans="1:7" ht="16.5" customHeight="1">
      <c r="A18" s="57" t="s">
        <v>97</v>
      </c>
      <c r="B18" s="88" t="s">
        <v>192</v>
      </c>
      <c r="C18" s="88" t="s">
        <v>106</v>
      </c>
      <c r="D18" s="88" t="s">
        <v>98</v>
      </c>
      <c r="E18" s="170">
        <v>606.82</v>
      </c>
      <c r="F18" s="170">
        <v>193.57</v>
      </c>
      <c r="G18" s="71">
        <f t="shared" si="1"/>
        <v>31.899080452193395</v>
      </c>
    </row>
    <row r="19" spans="1:7" ht="25.5">
      <c r="A19" s="55" t="s">
        <v>95</v>
      </c>
      <c r="B19" s="61" t="s">
        <v>96</v>
      </c>
      <c r="C19" s="54"/>
      <c r="D19" s="54"/>
      <c r="E19" s="167">
        <f>E20</f>
        <v>57.68</v>
      </c>
      <c r="F19" s="167">
        <f>F20</f>
        <v>33.6</v>
      </c>
      <c r="G19" s="180">
        <f t="shared" si="1"/>
        <v>58.25242718446603</v>
      </c>
    </row>
    <row r="20" spans="1:7" ht="38.25">
      <c r="A20" s="57" t="s">
        <v>86</v>
      </c>
      <c r="B20" s="62" t="s">
        <v>96</v>
      </c>
      <c r="C20" s="53" t="s">
        <v>87</v>
      </c>
      <c r="D20" s="53"/>
      <c r="E20" s="168">
        <f>E21</f>
        <v>57.68</v>
      </c>
      <c r="F20" s="168">
        <f>F21</f>
        <v>33.6</v>
      </c>
      <c r="G20" s="71">
        <f t="shared" si="1"/>
        <v>58.25242718446603</v>
      </c>
    </row>
    <row r="21" spans="1:7" ht="17.25" customHeight="1">
      <c r="A21" s="57" t="s">
        <v>97</v>
      </c>
      <c r="B21" s="62" t="s">
        <v>96</v>
      </c>
      <c r="C21" s="53" t="s">
        <v>87</v>
      </c>
      <c r="D21" s="53" t="s">
        <v>98</v>
      </c>
      <c r="E21" s="168">
        <v>57.68</v>
      </c>
      <c r="F21" s="168">
        <v>33.6</v>
      </c>
      <c r="G21" s="71">
        <f t="shared" si="1"/>
        <v>58.25242718446603</v>
      </c>
    </row>
    <row r="22" spans="1:7" ht="25.5">
      <c r="A22" s="69" t="s">
        <v>82</v>
      </c>
      <c r="B22" s="61" t="s">
        <v>115</v>
      </c>
      <c r="C22" s="54"/>
      <c r="D22" s="54"/>
      <c r="E22" s="167">
        <f>E23</f>
        <v>343.8</v>
      </c>
      <c r="F22" s="167">
        <f>F23</f>
        <v>136.5</v>
      </c>
      <c r="G22" s="180">
        <f t="shared" si="1"/>
        <v>39.703315881326354</v>
      </c>
    </row>
    <row r="23" spans="1:7" ht="38.25">
      <c r="A23" s="57" t="s">
        <v>86</v>
      </c>
      <c r="B23" s="62" t="s">
        <v>115</v>
      </c>
      <c r="C23" s="53" t="s">
        <v>87</v>
      </c>
      <c r="D23" s="53"/>
      <c r="E23" s="168">
        <f>E24</f>
        <v>343.8</v>
      </c>
      <c r="F23" s="168">
        <f>F24</f>
        <v>136.5</v>
      </c>
      <c r="G23" s="71">
        <f t="shared" si="1"/>
        <v>39.703315881326354</v>
      </c>
    </row>
    <row r="24" spans="1:7" ht="12.75">
      <c r="A24" s="57" t="s">
        <v>97</v>
      </c>
      <c r="B24" s="62" t="s">
        <v>115</v>
      </c>
      <c r="C24" s="53" t="s">
        <v>87</v>
      </c>
      <c r="D24" s="53" t="s">
        <v>98</v>
      </c>
      <c r="E24" s="168">
        <v>343.8</v>
      </c>
      <c r="F24" s="168">
        <v>136.5</v>
      </c>
      <c r="G24" s="71">
        <f t="shared" si="1"/>
        <v>39.703315881326354</v>
      </c>
    </row>
    <row r="25" spans="1:7" ht="12.75">
      <c r="A25" s="72" t="s">
        <v>116</v>
      </c>
      <c r="B25" s="73">
        <v>54</v>
      </c>
      <c r="C25" s="67"/>
      <c r="D25" s="67"/>
      <c r="E25" s="166">
        <f>E26+E39</f>
        <v>5950.01</v>
      </c>
      <c r="F25" s="166">
        <f>F26+F39</f>
        <v>2279.38</v>
      </c>
      <c r="G25" s="183">
        <f t="shared" si="1"/>
        <v>38.308843178414826</v>
      </c>
    </row>
    <row r="26" spans="1:7" ht="25.5">
      <c r="A26" s="76" t="s">
        <v>28</v>
      </c>
      <c r="B26" s="68" t="s">
        <v>99</v>
      </c>
      <c r="C26" s="77"/>
      <c r="D26" s="77"/>
      <c r="E26" s="171">
        <f>E27+E34</f>
        <v>5551.01</v>
      </c>
      <c r="F26" s="171">
        <f>F27+F34</f>
        <v>2134.39</v>
      </c>
      <c r="G26" s="182">
        <f t="shared" si="1"/>
        <v>38.450480182885634</v>
      </c>
    </row>
    <row r="27" spans="1:7" ht="25.5">
      <c r="A27" s="59" t="s">
        <v>100</v>
      </c>
      <c r="B27" s="56" t="s">
        <v>101</v>
      </c>
      <c r="C27" s="70"/>
      <c r="D27" s="70"/>
      <c r="E27" s="167">
        <f>E28+E32+E30</f>
        <v>4734.66</v>
      </c>
      <c r="F27" s="167">
        <f>F28+F32+F30</f>
        <v>1788.5</v>
      </c>
      <c r="G27" s="180">
        <f t="shared" si="1"/>
        <v>37.774623732221535</v>
      </c>
    </row>
    <row r="28" spans="1:7" ht="25.5">
      <c r="A28" s="57" t="s">
        <v>105</v>
      </c>
      <c r="B28" s="58" t="s">
        <v>101</v>
      </c>
      <c r="C28" s="53" t="s">
        <v>106</v>
      </c>
      <c r="D28" s="53"/>
      <c r="E28" s="168">
        <f>E29</f>
        <v>2947.06</v>
      </c>
      <c r="F28" s="168">
        <f>F29</f>
        <v>1209.19</v>
      </c>
      <c r="G28" s="71">
        <f t="shared" si="1"/>
        <v>41.03038282220247</v>
      </c>
    </row>
    <row r="29" spans="1:7" ht="12.75">
      <c r="A29" s="57" t="s">
        <v>65</v>
      </c>
      <c r="B29" s="58" t="s">
        <v>101</v>
      </c>
      <c r="C29" s="53" t="s">
        <v>106</v>
      </c>
      <c r="D29" s="53" t="s">
        <v>102</v>
      </c>
      <c r="E29" s="168">
        <v>2947.06</v>
      </c>
      <c r="F29" s="168">
        <v>1209.19</v>
      </c>
      <c r="G29" s="71">
        <f t="shared" si="1"/>
        <v>41.03038282220247</v>
      </c>
    </row>
    <row r="30" spans="1:7" ht="51">
      <c r="A30" s="57" t="s">
        <v>191</v>
      </c>
      <c r="B30" s="58" t="s">
        <v>101</v>
      </c>
      <c r="C30" s="88" t="s">
        <v>190</v>
      </c>
      <c r="D30" s="88"/>
      <c r="E30" s="168">
        <f>E31</f>
        <v>142.86</v>
      </c>
      <c r="F30" s="168">
        <f>F31</f>
        <v>38.12</v>
      </c>
      <c r="G30" s="71">
        <f t="shared" si="1"/>
        <v>26.683466330673383</v>
      </c>
    </row>
    <row r="31" spans="1:7" ht="12.75">
      <c r="A31" s="57" t="s">
        <v>65</v>
      </c>
      <c r="B31" s="58" t="s">
        <v>101</v>
      </c>
      <c r="C31" s="88" t="s">
        <v>190</v>
      </c>
      <c r="D31" s="88" t="s">
        <v>102</v>
      </c>
      <c r="E31" s="168">
        <v>142.86</v>
      </c>
      <c r="F31" s="168">
        <v>38.12</v>
      </c>
      <c r="G31" s="71">
        <f t="shared" si="1"/>
        <v>26.683466330673383</v>
      </c>
    </row>
    <row r="32" spans="1:7" ht="38.25">
      <c r="A32" s="57" t="s">
        <v>86</v>
      </c>
      <c r="B32" s="58" t="s">
        <v>101</v>
      </c>
      <c r="C32" s="53" t="s">
        <v>87</v>
      </c>
      <c r="D32" s="53"/>
      <c r="E32" s="168">
        <f>E33</f>
        <v>1644.74</v>
      </c>
      <c r="F32" s="168">
        <f>F33</f>
        <v>541.19</v>
      </c>
      <c r="G32" s="71">
        <f t="shared" si="1"/>
        <v>32.90428882376546</v>
      </c>
    </row>
    <row r="33" spans="1:7" ht="12.75">
      <c r="A33" s="57" t="s">
        <v>65</v>
      </c>
      <c r="B33" s="58" t="s">
        <v>101</v>
      </c>
      <c r="C33" s="53" t="s">
        <v>87</v>
      </c>
      <c r="D33" s="53" t="s">
        <v>102</v>
      </c>
      <c r="E33" s="168">
        <v>1644.74</v>
      </c>
      <c r="F33" s="168">
        <v>541.19</v>
      </c>
      <c r="G33" s="71">
        <f t="shared" si="1"/>
        <v>32.90428882376546</v>
      </c>
    </row>
    <row r="34" spans="1:7" ht="25.5">
      <c r="A34" s="59" t="s">
        <v>103</v>
      </c>
      <c r="B34" s="56" t="s">
        <v>104</v>
      </c>
      <c r="C34" s="54"/>
      <c r="D34" s="54"/>
      <c r="E34" s="167">
        <f>E35+E37</f>
        <v>816.35</v>
      </c>
      <c r="F34" s="167">
        <f>F35+F37</f>
        <v>345.89</v>
      </c>
      <c r="G34" s="180">
        <f t="shared" si="1"/>
        <v>42.37030685367795</v>
      </c>
    </row>
    <row r="35" spans="1:7" ht="25.5">
      <c r="A35" s="57" t="s">
        <v>105</v>
      </c>
      <c r="B35" s="58" t="s">
        <v>104</v>
      </c>
      <c r="C35" s="53" t="s">
        <v>106</v>
      </c>
      <c r="D35" s="53"/>
      <c r="E35" s="168">
        <f>E36</f>
        <v>635.86</v>
      </c>
      <c r="F35" s="168">
        <f>F36</f>
        <v>256.12</v>
      </c>
      <c r="G35" s="71">
        <f t="shared" si="1"/>
        <v>40.279306765640236</v>
      </c>
    </row>
    <row r="36" spans="1:7" ht="12.75">
      <c r="A36" s="57" t="s">
        <v>65</v>
      </c>
      <c r="B36" s="58" t="s">
        <v>104</v>
      </c>
      <c r="C36" s="53" t="s">
        <v>106</v>
      </c>
      <c r="D36" s="53" t="s">
        <v>102</v>
      </c>
      <c r="E36" s="168">
        <v>635.86</v>
      </c>
      <c r="F36" s="168">
        <v>256.12</v>
      </c>
      <c r="G36" s="71">
        <f t="shared" si="1"/>
        <v>40.279306765640236</v>
      </c>
    </row>
    <row r="37" spans="1:7" ht="38.25">
      <c r="A37" s="57" t="s">
        <v>86</v>
      </c>
      <c r="B37" s="58" t="s">
        <v>104</v>
      </c>
      <c r="C37" s="53" t="s">
        <v>87</v>
      </c>
      <c r="D37" s="53"/>
      <c r="E37" s="168">
        <f>E38</f>
        <v>180.49</v>
      </c>
      <c r="F37" s="168">
        <f>F38</f>
        <v>89.77</v>
      </c>
      <c r="G37" s="71">
        <f t="shared" si="1"/>
        <v>49.73682752507064</v>
      </c>
    </row>
    <row r="38" spans="1:7" ht="12.75">
      <c r="A38" s="57" t="s">
        <v>65</v>
      </c>
      <c r="B38" s="58" t="s">
        <v>104</v>
      </c>
      <c r="C38" s="53" t="s">
        <v>87</v>
      </c>
      <c r="D38" s="53" t="s">
        <v>102</v>
      </c>
      <c r="E38" s="168">
        <v>180.49</v>
      </c>
      <c r="F38" s="168">
        <v>89.77</v>
      </c>
      <c r="G38" s="71">
        <f t="shared" si="1"/>
        <v>49.73682752507064</v>
      </c>
    </row>
    <row r="39" spans="1:7" ht="15" customHeight="1">
      <c r="A39" s="78" t="s">
        <v>251</v>
      </c>
      <c r="B39" s="68" t="s">
        <v>252</v>
      </c>
      <c r="C39" s="68"/>
      <c r="D39" s="68"/>
      <c r="E39" s="171">
        <f>E40+E43</f>
        <v>399</v>
      </c>
      <c r="F39" s="171">
        <f>F40+F43</f>
        <v>144.99</v>
      </c>
      <c r="G39" s="182">
        <f t="shared" si="1"/>
        <v>36.33834586466166</v>
      </c>
    </row>
    <row r="40" spans="1:7" ht="38.25">
      <c r="A40" s="69" t="s">
        <v>81</v>
      </c>
      <c r="B40" s="56" t="s">
        <v>117</v>
      </c>
      <c r="C40" s="70"/>
      <c r="D40" s="70"/>
      <c r="E40" s="167">
        <f aca="true" t="shared" si="2" ref="E40:F44">E41</f>
        <v>299</v>
      </c>
      <c r="F40" s="167">
        <f t="shared" si="2"/>
        <v>44.99</v>
      </c>
      <c r="G40" s="180">
        <f t="shared" si="1"/>
        <v>15.046822742474916</v>
      </c>
    </row>
    <row r="41" spans="1:7" ht="38.25">
      <c r="A41" s="57" t="s">
        <v>86</v>
      </c>
      <c r="B41" s="58" t="s">
        <v>117</v>
      </c>
      <c r="C41" s="53" t="s">
        <v>87</v>
      </c>
      <c r="D41" s="53"/>
      <c r="E41" s="168">
        <f t="shared" si="2"/>
        <v>299</v>
      </c>
      <c r="F41" s="168">
        <f t="shared" si="2"/>
        <v>44.99</v>
      </c>
      <c r="G41" s="71">
        <f t="shared" si="1"/>
        <v>15.046822742474916</v>
      </c>
    </row>
    <row r="42" spans="1:7" ht="12.75">
      <c r="A42" s="57" t="s">
        <v>65</v>
      </c>
      <c r="B42" s="58" t="s">
        <v>117</v>
      </c>
      <c r="C42" s="53" t="s">
        <v>87</v>
      </c>
      <c r="D42" s="53" t="s">
        <v>102</v>
      </c>
      <c r="E42" s="168">
        <v>299</v>
      </c>
      <c r="F42" s="168">
        <v>44.99</v>
      </c>
      <c r="G42" s="71">
        <f t="shared" si="1"/>
        <v>15.046822742474916</v>
      </c>
    </row>
    <row r="43" spans="1:7" ht="20.25" customHeight="1">
      <c r="A43" s="69" t="s">
        <v>261</v>
      </c>
      <c r="B43" s="56" t="s">
        <v>260</v>
      </c>
      <c r="C43" s="70"/>
      <c r="D43" s="70"/>
      <c r="E43" s="167">
        <f t="shared" si="2"/>
        <v>100</v>
      </c>
      <c r="F43" s="167">
        <f t="shared" si="2"/>
        <v>100</v>
      </c>
      <c r="G43" s="180">
        <f>F43/E43*100</f>
        <v>100</v>
      </c>
    </row>
    <row r="44" spans="1:7" ht="22.5" customHeight="1">
      <c r="A44" s="57" t="s">
        <v>86</v>
      </c>
      <c r="B44" s="58" t="s">
        <v>260</v>
      </c>
      <c r="C44" s="135" t="s">
        <v>87</v>
      </c>
      <c r="D44" s="135"/>
      <c r="E44" s="168">
        <f t="shared" si="2"/>
        <v>100</v>
      </c>
      <c r="F44" s="168">
        <f t="shared" si="2"/>
        <v>100</v>
      </c>
      <c r="G44" s="71">
        <f>F44/E44*100</f>
        <v>100</v>
      </c>
    </row>
    <row r="45" spans="1:7" ht="17.25" customHeight="1">
      <c r="A45" s="57" t="s">
        <v>65</v>
      </c>
      <c r="B45" s="58" t="s">
        <v>260</v>
      </c>
      <c r="C45" s="135" t="s">
        <v>87</v>
      </c>
      <c r="D45" s="135" t="s">
        <v>102</v>
      </c>
      <c r="E45" s="168">
        <v>100</v>
      </c>
      <c r="F45" s="168">
        <v>100</v>
      </c>
      <c r="G45" s="71">
        <f>F45/E45*100</f>
        <v>100</v>
      </c>
    </row>
    <row r="46" spans="1:7" ht="12.75">
      <c r="A46" s="72" t="s">
        <v>118</v>
      </c>
      <c r="B46" s="73">
        <v>55</v>
      </c>
      <c r="C46" s="67"/>
      <c r="D46" s="67"/>
      <c r="E46" s="166">
        <f>E47+E51+E61</f>
        <v>10076.9</v>
      </c>
      <c r="F46" s="166">
        <f>F47+F51+F61</f>
        <v>1898.64</v>
      </c>
      <c r="G46" s="183">
        <f t="shared" si="1"/>
        <v>18.841508797348393</v>
      </c>
    </row>
    <row r="47" spans="1:7" ht="25.5">
      <c r="A47" s="78" t="s">
        <v>124</v>
      </c>
      <c r="B47" s="68" t="s">
        <v>125</v>
      </c>
      <c r="C47" s="77"/>
      <c r="D47" s="77"/>
      <c r="E47" s="171">
        <f aca="true" t="shared" si="3" ref="E47:F49">E48</f>
        <v>2811.49</v>
      </c>
      <c r="F47" s="171">
        <f t="shared" si="3"/>
        <v>0</v>
      </c>
      <c r="G47" s="182">
        <f t="shared" si="1"/>
        <v>0</v>
      </c>
    </row>
    <row r="48" spans="1:7" ht="27.75" customHeight="1">
      <c r="A48" s="69" t="s">
        <v>78</v>
      </c>
      <c r="B48" s="56" t="s">
        <v>126</v>
      </c>
      <c r="C48" s="91"/>
      <c r="D48" s="91"/>
      <c r="E48" s="169">
        <f t="shared" si="3"/>
        <v>2811.49</v>
      </c>
      <c r="F48" s="169">
        <f t="shared" si="3"/>
        <v>0</v>
      </c>
      <c r="G48" s="180">
        <f t="shared" si="1"/>
        <v>0</v>
      </c>
    </row>
    <row r="49" spans="1:7" ht="38.25">
      <c r="A49" s="57" t="s">
        <v>71</v>
      </c>
      <c r="B49" s="58" t="s">
        <v>126</v>
      </c>
      <c r="C49" s="84" t="s">
        <v>70</v>
      </c>
      <c r="D49" s="29"/>
      <c r="E49" s="172">
        <f t="shared" si="3"/>
        <v>2811.49</v>
      </c>
      <c r="F49" s="172">
        <f t="shared" si="3"/>
        <v>0</v>
      </c>
      <c r="G49" s="71">
        <f t="shared" si="1"/>
        <v>0</v>
      </c>
    </row>
    <row r="50" spans="1:7" ht="12.75">
      <c r="A50" s="57" t="s">
        <v>35</v>
      </c>
      <c r="B50" s="58" t="s">
        <v>126</v>
      </c>
      <c r="C50" s="84" t="s">
        <v>70</v>
      </c>
      <c r="D50" s="84" t="s">
        <v>107</v>
      </c>
      <c r="E50" s="172">
        <v>2811.49</v>
      </c>
      <c r="F50" s="172">
        <v>0</v>
      </c>
      <c r="G50" s="71">
        <f t="shared" si="1"/>
        <v>0</v>
      </c>
    </row>
    <row r="51" spans="1:7" ht="25.5">
      <c r="A51" s="78" t="s">
        <v>108</v>
      </c>
      <c r="B51" s="79" t="s">
        <v>109</v>
      </c>
      <c r="C51" s="77"/>
      <c r="D51" s="77"/>
      <c r="E51" s="171">
        <f>E55+E58+E52</f>
        <v>1193.88</v>
      </c>
      <c r="F51" s="171">
        <f>F55+F58+F52</f>
        <v>54.97</v>
      </c>
      <c r="G51" s="182">
        <f t="shared" si="1"/>
        <v>4.604315341575367</v>
      </c>
    </row>
    <row r="52" spans="1:7" ht="29.25" customHeight="1">
      <c r="A52" s="6" t="s">
        <v>119</v>
      </c>
      <c r="B52" s="61" t="s">
        <v>120</v>
      </c>
      <c r="C52" s="91"/>
      <c r="D52" s="91"/>
      <c r="E52" s="169">
        <f>E53</f>
        <v>820</v>
      </c>
      <c r="F52" s="169">
        <f>F53</f>
        <v>0</v>
      </c>
      <c r="G52" s="180">
        <f t="shared" si="1"/>
        <v>0</v>
      </c>
    </row>
    <row r="53" spans="1:7" ht="38.25">
      <c r="A53" s="60" t="s">
        <v>256</v>
      </c>
      <c r="B53" s="62" t="s">
        <v>120</v>
      </c>
      <c r="C53" s="88" t="s">
        <v>255</v>
      </c>
      <c r="D53" s="91"/>
      <c r="E53" s="170">
        <f>E54</f>
        <v>820</v>
      </c>
      <c r="F53" s="170">
        <f>F54</f>
        <v>0</v>
      </c>
      <c r="G53" s="71">
        <f t="shared" si="1"/>
        <v>0</v>
      </c>
    </row>
    <row r="54" spans="1:7" ht="12.75">
      <c r="A54" s="57" t="s">
        <v>35</v>
      </c>
      <c r="B54" s="62" t="s">
        <v>120</v>
      </c>
      <c r="C54" s="88" t="s">
        <v>255</v>
      </c>
      <c r="D54" s="88" t="s">
        <v>107</v>
      </c>
      <c r="E54" s="170">
        <v>820</v>
      </c>
      <c r="F54" s="170">
        <v>0</v>
      </c>
      <c r="G54" s="71">
        <f t="shared" si="1"/>
        <v>0</v>
      </c>
    </row>
    <row r="55" spans="1:7" ht="12.75">
      <c r="A55" s="80" t="s">
        <v>121</v>
      </c>
      <c r="B55" s="61" t="s">
        <v>122</v>
      </c>
      <c r="C55" s="70"/>
      <c r="D55" s="70"/>
      <c r="E55" s="167">
        <f>E56</f>
        <v>329.12</v>
      </c>
      <c r="F55" s="167">
        <f>F56</f>
        <v>48.94</v>
      </c>
      <c r="G55" s="180">
        <f t="shared" si="1"/>
        <v>14.869956246961594</v>
      </c>
    </row>
    <row r="56" spans="1:7" ht="38.25">
      <c r="A56" s="57" t="s">
        <v>86</v>
      </c>
      <c r="B56" s="62" t="s">
        <v>122</v>
      </c>
      <c r="C56" s="53" t="s">
        <v>87</v>
      </c>
      <c r="D56" s="29"/>
      <c r="E56" s="168">
        <f>E57</f>
        <v>329.12</v>
      </c>
      <c r="F56" s="168">
        <f>F57</f>
        <v>48.94</v>
      </c>
      <c r="G56" s="71">
        <f t="shared" si="1"/>
        <v>14.869956246961594</v>
      </c>
    </row>
    <row r="57" spans="1:7" ht="12.75">
      <c r="A57" s="57" t="s">
        <v>35</v>
      </c>
      <c r="B57" s="62" t="s">
        <v>122</v>
      </c>
      <c r="C57" s="53" t="s">
        <v>87</v>
      </c>
      <c r="D57" s="53" t="s">
        <v>107</v>
      </c>
      <c r="E57" s="168">
        <v>329.12</v>
      </c>
      <c r="F57" s="168">
        <v>48.94</v>
      </c>
      <c r="G57" s="71">
        <f t="shared" si="1"/>
        <v>14.869956246961594</v>
      </c>
    </row>
    <row r="58" spans="1:7" ht="12.75">
      <c r="A58" s="81" t="s">
        <v>49</v>
      </c>
      <c r="B58" s="61" t="s">
        <v>123</v>
      </c>
      <c r="C58" s="70"/>
      <c r="D58" s="70"/>
      <c r="E58" s="167">
        <f>E59</f>
        <v>44.76</v>
      </c>
      <c r="F58" s="167">
        <f>F59</f>
        <v>6.03</v>
      </c>
      <c r="G58" s="180">
        <f t="shared" si="1"/>
        <v>13.471849865951743</v>
      </c>
    </row>
    <row r="59" spans="1:7" ht="38.25">
      <c r="A59" s="57" t="s">
        <v>86</v>
      </c>
      <c r="B59" s="62" t="s">
        <v>123</v>
      </c>
      <c r="C59" s="53" t="s">
        <v>87</v>
      </c>
      <c r="D59" s="29"/>
      <c r="E59" s="168">
        <f>E60</f>
        <v>44.76</v>
      </c>
      <c r="F59" s="168">
        <f>F60</f>
        <v>6.03</v>
      </c>
      <c r="G59" s="71">
        <f t="shared" si="1"/>
        <v>13.471849865951743</v>
      </c>
    </row>
    <row r="60" spans="1:7" ht="12.75">
      <c r="A60" s="82" t="s">
        <v>110</v>
      </c>
      <c r="B60" s="62" t="s">
        <v>123</v>
      </c>
      <c r="C60" s="53" t="s">
        <v>87</v>
      </c>
      <c r="D60" s="53" t="s">
        <v>111</v>
      </c>
      <c r="E60" s="168">
        <v>44.76</v>
      </c>
      <c r="F60" s="168">
        <v>6.03</v>
      </c>
      <c r="G60" s="71">
        <f t="shared" si="1"/>
        <v>13.471849865951743</v>
      </c>
    </row>
    <row r="61" spans="1:7" ht="27.75" customHeight="1">
      <c r="A61" s="93" t="s">
        <v>127</v>
      </c>
      <c r="B61" s="79" t="s">
        <v>128</v>
      </c>
      <c r="C61" s="93"/>
      <c r="D61" s="77"/>
      <c r="E61" s="171">
        <f>E62+E65+E68+E71</f>
        <v>6071.53</v>
      </c>
      <c r="F61" s="171">
        <f>F62+F65+F68+F71</f>
        <v>1843.67</v>
      </c>
      <c r="G61" s="182">
        <f t="shared" si="1"/>
        <v>30.365822123912757</v>
      </c>
    </row>
    <row r="62" spans="1:7" ht="12.75">
      <c r="A62" s="94" t="s">
        <v>130</v>
      </c>
      <c r="B62" s="56" t="s">
        <v>129</v>
      </c>
      <c r="C62" s="70"/>
      <c r="D62" s="70"/>
      <c r="E62" s="169">
        <f>E63</f>
        <v>662.68</v>
      </c>
      <c r="F62" s="169">
        <f>F63</f>
        <v>384.84</v>
      </c>
      <c r="G62" s="180">
        <f t="shared" si="1"/>
        <v>58.07327820365787</v>
      </c>
    </row>
    <row r="63" spans="1:7" ht="38.25">
      <c r="A63" s="57" t="s">
        <v>86</v>
      </c>
      <c r="B63" s="58" t="s">
        <v>129</v>
      </c>
      <c r="C63" s="84" t="s">
        <v>87</v>
      </c>
      <c r="D63" s="29"/>
      <c r="E63" s="172">
        <f>E64</f>
        <v>662.68</v>
      </c>
      <c r="F63" s="172">
        <f>F64</f>
        <v>384.84</v>
      </c>
      <c r="G63" s="71">
        <f t="shared" si="1"/>
        <v>58.07327820365787</v>
      </c>
    </row>
    <row r="64" spans="1:7" ht="12.75">
      <c r="A64" s="82" t="s">
        <v>132</v>
      </c>
      <c r="B64" s="58" t="s">
        <v>129</v>
      </c>
      <c r="C64" s="84" t="s">
        <v>87</v>
      </c>
      <c r="D64" s="84" t="s">
        <v>131</v>
      </c>
      <c r="E64" s="172">
        <v>662.68</v>
      </c>
      <c r="F64" s="172">
        <v>384.84</v>
      </c>
      <c r="G64" s="71">
        <f t="shared" si="1"/>
        <v>58.07327820365787</v>
      </c>
    </row>
    <row r="65" spans="1:7" ht="28.5" customHeight="1">
      <c r="A65" s="80" t="s">
        <v>133</v>
      </c>
      <c r="B65" s="56" t="s">
        <v>134</v>
      </c>
      <c r="C65" s="70"/>
      <c r="D65" s="70"/>
      <c r="E65" s="167">
        <f>E66</f>
        <v>228.22</v>
      </c>
      <c r="F65" s="167">
        <f>F66</f>
        <v>48.41</v>
      </c>
      <c r="G65" s="180">
        <f t="shared" si="1"/>
        <v>21.21198843221453</v>
      </c>
    </row>
    <row r="66" spans="1:7" ht="38.25">
      <c r="A66" s="57" t="s">
        <v>86</v>
      </c>
      <c r="B66" s="58" t="s">
        <v>134</v>
      </c>
      <c r="C66" s="84" t="s">
        <v>87</v>
      </c>
      <c r="D66" s="29"/>
      <c r="E66" s="168">
        <f>E67</f>
        <v>228.22</v>
      </c>
      <c r="F66" s="168">
        <f>F67</f>
        <v>48.41</v>
      </c>
      <c r="G66" s="71">
        <f t="shared" si="1"/>
        <v>21.21198843221453</v>
      </c>
    </row>
    <row r="67" spans="1:7" ht="12.75">
      <c r="A67" s="82" t="s">
        <v>132</v>
      </c>
      <c r="B67" s="58" t="s">
        <v>134</v>
      </c>
      <c r="C67" s="84" t="s">
        <v>87</v>
      </c>
      <c r="D67" s="84" t="s">
        <v>131</v>
      </c>
      <c r="E67" s="168">
        <v>228.22</v>
      </c>
      <c r="F67" s="168">
        <v>48.41</v>
      </c>
      <c r="G67" s="71">
        <f t="shared" si="1"/>
        <v>21.21198843221453</v>
      </c>
    </row>
    <row r="68" spans="1:7" ht="25.5">
      <c r="A68" s="69" t="s">
        <v>79</v>
      </c>
      <c r="B68" s="56" t="s">
        <v>135</v>
      </c>
      <c r="C68" s="70"/>
      <c r="D68" s="70"/>
      <c r="E68" s="167">
        <f>E69</f>
        <v>4990</v>
      </c>
      <c r="F68" s="167">
        <f>F69</f>
        <v>1410.42</v>
      </c>
      <c r="G68" s="180">
        <f t="shared" si="1"/>
        <v>28.26492985971944</v>
      </c>
    </row>
    <row r="69" spans="1:7" ht="38.25">
      <c r="A69" s="57" t="s">
        <v>86</v>
      </c>
      <c r="B69" s="58" t="s">
        <v>135</v>
      </c>
      <c r="C69" s="84" t="s">
        <v>87</v>
      </c>
      <c r="D69" s="29"/>
      <c r="E69" s="168">
        <f>E70</f>
        <v>4990</v>
      </c>
      <c r="F69" s="168">
        <f>F70</f>
        <v>1410.42</v>
      </c>
      <c r="G69" s="71">
        <f t="shared" si="1"/>
        <v>28.26492985971944</v>
      </c>
    </row>
    <row r="70" spans="1:7" ht="12.75">
      <c r="A70" s="82" t="s">
        <v>132</v>
      </c>
      <c r="B70" s="58" t="s">
        <v>135</v>
      </c>
      <c r="C70" s="84" t="s">
        <v>87</v>
      </c>
      <c r="D70" s="84" t="s">
        <v>131</v>
      </c>
      <c r="E70" s="168">
        <v>4990</v>
      </c>
      <c r="F70" s="168">
        <v>1410.42</v>
      </c>
      <c r="G70" s="71">
        <f t="shared" si="1"/>
        <v>28.26492985971944</v>
      </c>
    </row>
    <row r="71" spans="1:7" ht="51">
      <c r="A71" s="69" t="s">
        <v>75</v>
      </c>
      <c r="B71" s="56" t="s">
        <v>136</v>
      </c>
      <c r="C71" s="95"/>
      <c r="D71" s="70"/>
      <c r="E71" s="167">
        <f>E72</f>
        <v>190.63</v>
      </c>
      <c r="F71" s="167">
        <f>F72</f>
        <v>0</v>
      </c>
      <c r="G71" s="180">
        <f t="shared" si="1"/>
        <v>0</v>
      </c>
    </row>
    <row r="72" spans="1:7" ht="38.25">
      <c r="A72" s="57" t="s">
        <v>86</v>
      </c>
      <c r="B72" s="58" t="s">
        <v>136</v>
      </c>
      <c r="C72" s="84" t="s">
        <v>87</v>
      </c>
      <c r="D72" s="29"/>
      <c r="E72" s="168">
        <f>E73+E74</f>
        <v>190.63</v>
      </c>
      <c r="F72" s="168">
        <f>F73+F74</f>
        <v>0</v>
      </c>
      <c r="G72" s="71">
        <f t="shared" si="1"/>
        <v>0</v>
      </c>
    </row>
    <row r="73" spans="1:7" ht="12.75">
      <c r="A73" s="82" t="s">
        <v>132</v>
      </c>
      <c r="B73" s="58" t="s">
        <v>136</v>
      </c>
      <c r="C73" s="84" t="s">
        <v>87</v>
      </c>
      <c r="D73" s="84" t="s">
        <v>131</v>
      </c>
      <c r="E73" s="168">
        <v>63.75</v>
      </c>
      <c r="F73" s="168">
        <v>0</v>
      </c>
      <c r="G73" s="71">
        <f t="shared" si="1"/>
        <v>0</v>
      </c>
    </row>
    <row r="74" spans="1:7" ht="12.75">
      <c r="A74" s="57" t="s">
        <v>138</v>
      </c>
      <c r="B74" s="58" t="s">
        <v>136</v>
      </c>
      <c r="C74" s="84" t="s">
        <v>87</v>
      </c>
      <c r="D74" s="84" t="s">
        <v>137</v>
      </c>
      <c r="E74" s="168">
        <v>126.88</v>
      </c>
      <c r="F74" s="168">
        <v>0</v>
      </c>
      <c r="G74" s="71">
        <f t="shared" si="1"/>
        <v>0</v>
      </c>
    </row>
    <row r="75" spans="1:7" ht="12.75">
      <c r="A75" s="72" t="s">
        <v>144</v>
      </c>
      <c r="B75" s="73">
        <v>56</v>
      </c>
      <c r="C75" s="67"/>
      <c r="D75" s="67"/>
      <c r="E75" s="166">
        <f>E76+E80</f>
        <v>380</v>
      </c>
      <c r="F75" s="166">
        <f>F76+F80</f>
        <v>207.64</v>
      </c>
      <c r="G75" s="183">
        <f t="shared" si="1"/>
        <v>54.642105263157895</v>
      </c>
    </row>
    <row r="76" spans="1:7" ht="25.5">
      <c r="A76" s="78" t="s">
        <v>139</v>
      </c>
      <c r="B76" s="68" t="s">
        <v>140</v>
      </c>
      <c r="C76" s="77"/>
      <c r="D76" s="77"/>
      <c r="E76" s="171">
        <f aca="true" t="shared" si="4" ref="E76:F78">E77</f>
        <v>20</v>
      </c>
      <c r="F76" s="171">
        <f t="shared" si="4"/>
        <v>0</v>
      </c>
      <c r="G76" s="182">
        <f t="shared" si="1"/>
        <v>0</v>
      </c>
    </row>
    <row r="77" spans="1:7" ht="40.5" customHeight="1">
      <c r="A77" s="96" t="s">
        <v>141</v>
      </c>
      <c r="B77" s="56" t="s">
        <v>142</v>
      </c>
      <c r="C77" s="70"/>
      <c r="D77" s="70"/>
      <c r="E77" s="167">
        <f t="shared" si="4"/>
        <v>20</v>
      </c>
      <c r="F77" s="167">
        <f t="shared" si="4"/>
        <v>0</v>
      </c>
      <c r="G77" s="180">
        <f aca="true" t="shared" si="5" ref="G77:G148">F77/E77*100</f>
        <v>0</v>
      </c>
    </row>
    <row r="78" spans="1:7" ht="38.25">
      <c r="A78" s="57" t="s">
        <v>86</v>
      </c>
      <c r="B78" s="58" t="s">
        <v>142</v>
      </c>
      <c r="C78" s="84" t="s">
        <v>87</v>
      </c>
      <c r="D78" s="29"/>
      <c r="E78" s="168">
        <f t="shared" si="4"/>
        <v>20</v>
      </c>
      <c r="F78" s="168">
        <f t="shared" si="4"/>
        <v>0</v>
      </c>
      <c r="G78" s="71">
        <f t="shared" si="5"/>
        <v>0</v>
      </c>
    </row>
    <row r="79" spans="1:7" ht="25.5">
      <c r="A79" s="17" t="s">
        <v>59</v>
      </c>
      <c r="B79" s="58" t="s">
        <v>142</v>
      </c>
      <c r="C79" s="84" t="s">
        <v>87</v>
      </c>
      <c r="D79" s="84" t="s">
        <v>143</v>
      </c>
      <c r="E79" s="168">
        <v>20</v>
      </c>
      <c r="F79" s="168">
        <v>0</v>
      </c>
      <c r="G79" s="71">
        <f t="shared" si="5"/>
        <v>0</v>
      </c>
    </row>
    <row r="80" spans="1:7" ht="76.5">
      <c r="A80" s="78" t="s">
        <v>145</v>
      </c>
      <c r="B80" s="68" t="s">
        <v>146</v>
      </c>
      <c r="C80" s="77"/>
      <c r="D80" s="77"/>
      <c r="E80" s="171">
        <f>E81+E84+E87</f>
        <v>360</v>
      </c>
      <c r="F80" s="171">
        <f>F81+F84+F87</f>
        <v>207.64</v>
      </c>
      <c r="G80" s="182">
        <f t="shared" si="5"/>
        <v>57.67777777777777</v>
      </c>
    </row>
    <row r="81" spans="1:7" ht="38.25">
      <c r="A81" s="55" t="s">
        <v>147</v>
      </c>
      <c r="B81" s="56" t="s">
        <v>253</v>
      </c>
      <c r="C81" s="84"/>
      <c r="D81" s="84"/>
      <c r="E81" s="167">
        <f>E82</f>
        <v>0</v>
      </c>
      <c r="F81" s="167">
        <f>F82</f>
        <v>0</v>
      </c>
      <c r="G81" s="180">
        <v>0</v>
      </c>
    </row>
    <row r="82" spans="1:7" ht="38.25">
      <c r="A82" s="57" t="s">
        <v>86</v>
      </c>
      <c r="B82" s="58" t="s">
        <v>253</v>
      </c>
      <c r="C82" s="84" t="s">
        <v>87</v>
      </c>
      <c r="D82" s="84"/>
      <c r="E82" s="168">
        <f>E83</f>
        <v>0</v>
      </c>
      <c r="F82" s="168">
        <f>F83</f>
        <v>0</v>
      </c>
      <c r="G82" s="71">
        <v>0</v>
      </c>
    </row>
    <row r="83" spans="1:7" ht="38.25">
      <c r="A83" s="57" t="s">
        <v>148</v>
      </c>
      <c r="B83" s="58" t="s">
        <v>253</v>
      </c>
      <c r="C83" s="84" t="s">
        <v>87</v>
      </c>
      <c r="D83" s="84" t="s">
        <v>149</v>
      </c>
      <c r="E83" s="168">
        <v>0</v>
      </c>
      <c r="F83" s="168">
        <v>0</v>
      </c>
      <c r="G83" s="71">
        <v>0</v>
      </c>
    </row>
    <row r="84" spans="1:7" ht="38.25">
      <c r="A84" s="69" t="s">
        <v>74</v>
      </c>
      <c r="B84" s="56" t="s">
        <v>150</v>
      </c>
      <c r="C84" s="70"/>
      <c r="D84" s="70"/>
      <c r="E84" s="167">
        <f>E85</f>
        <v>270</v>
      </c>
      <c r="F84" s="167">
        <f>F85</f>
        <v>207.64</v>
      </c>
      <c r="G84" s="180">
        <f t="shared" si="5"/>
        <v>76.9037037037037</v>
      </c>
    </row>
    <row r="85" spans="1:7" ht="38.25">
      <c r="A85" s="57" t="s">
        <v>86</v>
      </c>
      <c r="B85" s="58" t="s">
        <v>150</v>
      </c>
      <c r="C85" s="84" t="s">
        <v>87</v>
      </c>
      <c r="D85" s="84"/>
      <c r="E85" s="168">
        <f>E86</f>
        <v>270</v>
      </c>
      <c r="F85" s="168">
        <f>F86</f>
        <v>207.64</v>
      </c>
      <c r="G85" s="71">
        <f t="shared" si="5"/>
        <v>76.9037037037037</v>
      </c>
    </row>
    <row r="86" spans="1:7" ht="12.75">
      <c r="A86" s="82" t="s">
        <v>151</v>
      </c>
      <c r="B86" s="58" t="s">
        <v>150</v>
      </c>
      <c r="C86" s="84" t="s">
        <v>87</v>
      </c>
      <c r="D86" s="84" t="s">
        <v>152</v>
      </c>
      <c r="E86" s="168">
        <v>270</v>
      </c>
      <c r="F86" s="168">
        <v>207.64</v>
      </c>
      <c r="G86" s="71">
        <f t="shared" si="5"/>
        <v>76.9037037037037</v>
      </c>
    </row>
    <row r="87" spans="1:7" ht="63.75">
      <c r="A87" s="94" t="s">
        <v>167</v>
      </c>
      <c r="B87" s="56" t="s">
        <v>168</v>
      </c>
      <c r="C87" s="70"/>
      <c r="D87" s="70"/>
      <c r="E87" s="167">
        <f>E88</f>
        <v>90</v>
      </c>
      <c r="F87" s="167">
        <f>F88</f>
        <v>0</v>
      </c>
      <c r="G87" s="180">
        <f t="shared" si="5"/>
        <v>0</v>
      </c>
    </row>
    <row r="88" spans="1:7" ht="38.25">
      <c r="A88" s="57" t="s">
        <v>86</v>
      </c>
      <c r="B88" s="58" t="s">
        <v>168</v>
      </c>
      <c r="C88" s="84" t="s">
        <v>87</v>
      </c>
      <c r="D88" s="84"/>
      <c r="E88" s="168">
        <f>E89</f>
        <v>90</v>
      </c>
      <c r="F88" s="168">
        <f>F89</f>
        <v>0</v>
      </c>
      <c r="G88" s="71">
        <f t="shared" si="5"/>
        <v>0</v>
      </c>
    </row>
    <row r="89" spans="1:7" ht="38.25">
      <c r="A89" s="57" t="s">
        <v>148</v>
      </c>
      <c r="B89" s="58" t="s">
        <v>168</v>
      </c>
      <c r="C89" s="84" t="s">
        <v>87</v>
      </c>
      <c r="D89" s="84" t="s">
        <v>149</v>
      </c>
      <c r="E89" s="168">
        <v>90</v>
      </c>
      <c r="F89" s="168">
        <v>0</v>
      </c>
      <c r="G89" s="71">
        <f t="shared" si="5"/>
        <v>0</v>
      </c>
    </row>
    <row r="90" spans="1:7" ht="12.75">
      <c r="A90" s="72" t="s">
        <v>157</v>
      </c>
      <c r="B90" s="73">
        <v>57</v>
      </c>
      <c r="C90" s="73"/>
      <c r="D90" s="66"/>
      <c r="E90" s="166">
        <f>E91+E98+E108</f>
        <v>10625.560000000001</v>
      </c>
      <c r="F90" s="166">
        <f>F91+F98+F108</f>
        <v>914.28</v>
      </c>
      <c r="G90" s="183">
        <f t="shared" si="5"/>
        <v>8.604534725699162</v>
      </c>
    </row>
    <row r="91" spans="1:7" ht="12.75">
      <c r="A91" s="78" t="s">
        <v>158</v>
      </c>
      <c r="B91" s="68" t="s">
        <v>153</v>
      </c>
      <c r="C91" s="68"/>
      <c r="D91" s="68"/>
      <c r="E91" s="171">
        <f>E92+E95</f>
        <v>1353.96</v>
      </c>
      <c r="F91" s="171">
        <f>F92+F95</f>
        <v>636.76</v>
      </c>
      <c r="G91" s="182">
        <f t="shared" si="5"/>
        <v>47.02945434133948</v>
      </c>
    </row>
    <row r="92" spans="1:7" ht="25.5">
      <c r="A92" s="55" t="s">
        <v>154</v>
      </c>
      <c r="B92" s="56" t="s">
        <v>155</v>
      </c>
      <c r="C92" s="85"/>
      <c r="D92" s="85"/>
      <c r="E92" s="167">
        <f>E93</f>
        <v>457.18</v>
      </c>
      <c r="F92" s="167">
        <f>F93</f>
        <v>168.22</v>
      </c>
      <c r="G92" s="180">
        <f t="shared" si="5"/>
        <v>36.79513539524913</v>
      </c>
    </row>
    <row r="93" spans="1:7" ht="38.25">
      <c r="A93" s="57" t="s">
        <v>86</v>
      </c>
      <c r="B93" s="58" t="s">
        <v>155</v>
      </c>
      <c r="C93" s="84" t="s">
        <v>87</v>
      </c>
      <c r="D93" s="84"/>
      <c r="E93" s="168">
        <f>E94</f>
        <v>457.18</v>
      </c>
      <c r="F93" s="168">
        <f>F94</f>
        <v>168.22</v>
      </c>
      <c r="G93" s="71">
        <f t="shared" si="5"/>
        <v>36.79513539524913</v>
      </c>
    </row>
    <row r="94" spans="1:7" ht="12.75">
      <c r="A94" s="57" t="s">
        <v>32</v>
      </c>
      <c r="B94" s="58" t="s">
        <v>155</v>
      </c>
      <c r="C94" s="84" t="s">
        <v>87</v>
      </c>
      <c r="D94" s="84" t="s">
        <v>156</v>
      </c>
      <c r="E94" s="168">
        <v>457.18</v>
      </c>
      <c r="F94" s="168">
        <v>168.22</v>
      </c>
      <c r="G94" s="71">
        <f t="shared" si="5"/>
        <v>36.79513539524913</v>
      </c>
    </row>
    <row r="95" spans="1:7" ht="38.25">
      <c r="A95" s="17" t="s">
        <v>72</v>
      </c>
      <c r="B95" s="56" t="s">
        <v>173</v>
      </c>
      <c r="C95" s="88"/>
      <c r="D95" s="88"/>
      <c r="E95" s="167">
        <f>E96</f>
        <v>896.78</v>
      </c>
      <c r="F95" s="167">
        <f>F96</f>
        <v>468.54</v>
      </c>
      <c r="G95" s="180">
        <f t="shared" si="5"/>
        <v>52.24692789758916</v>
      </c>
    </row>
    <row r="96" spans="1:7" ht="38.25">
      <c r="A96" s="57" t="s">
        <v>86</v>
      </c>
      <c r="B96" s="58" t="s">
        <v>173</v>
      </c>
      <c r="C96" s="88" t="s">
        <v>87</v>
      </c>
      <c r="D96" s="88"/>
      <c r="E96" s="168">
        <f>E97</f>
        <v>896.78</v>
      </c>
      <c r="F96" s="168">
        <f>F97</f>
        <v>468.54</v>
      </c>
      <c r="G96" s="71">
        <f t="shared" si="5"/>
        <v>52.24692789758916</v>
      </c>
    </row>
    <row r="97" spans="1:7" ht="12.75">
      <c r="A97" s="60" t="s">
        <v>27</v>
      </c>
      <c r="B97" s="58" t="s">
        <v>173</v>
      </c>
      <c r="C97" s="88" t="s">
        <v>87</v>
      </c>
      <c r="D97" s="88" t="s">
        <v>174</v>
      </c>
      <c r="E97" s="168">
        <v>896.78</v>
      </c>
      <c r="F97" s="168">
        <v>468.54</v>
      </c>
      <c r="G97" s="71">
        <f t="shared" si="5"/>
        <v>52.24692789758916</v>
      </c>
    </row>
    <row r="98" spans="1:7" ht="12.75">
      <c r="A98" s="78" t="s">
        <v>160</v>
      </c>
      <c r="B98" s="68" t="s">
        <v>159</v>
      </c>
      <c r="C98" s="77"/>
      <c r="D98" s="77"/>
      <c r="E98" s="171">
        <f>E99+E102+E105</f>
        <v>81</v>
      </c>
      <c r="F98" s="171">
        <f>F99+F102+F105</f>
        <v>43.519999999999996</v>
      </c>
      <c r="G98" s="182">
        <f t="shared" si="5"/>
        <v>53.72839506172839</v>
      </c>
    </row>
    <row r="99" spans="1:7" ht="38.25" customHeight="1">
      <c r="A99" s="92" t="s">
        <v>161</v>
      </c>
      <c r="B99" s="86" t="s">
        <v>162</v>
      </c>
      <c r="C99" s="70"/>
      <c r="D99" s="70"/>
      <c r="E99" s="167">
        <f>E100</f>
        <v>51</v>
      </c>
      <c r="F99" s="167">
        <f>F100</f>
        <v>27.41</v>
      </c>
      <c r="G99" s="180">
        <f t="shared" si="5"/>
        <v>53.74509803921569</v>
      </c>
    </row>
    <row r="100" spans="1:7" ht="51">
      <c r="A100" s="57" t="s">
        <v>191</v>
      </c>
      <c r="B100" s="83" t="s">
        <v>162</v>
      </c>
      <c r="C100" s="84" t="s">
        <v>211</v>
      </c>
      <c r="D100" s="84"/>
      <c r="E100" s="168">
        <f>E101</f>
        <v>51</v>
      </c>
      <c r="F100" s="168">
        <f>F101</f>
        <v>27.41</v>
      </c>
      <c r="G100" s="71">
        <f t="shared" si="5"/>
        <v>53.74509803921569</v>
      </c>
    </row>
    <row r="101" spans="1:7" ht="12.75">
      <c r="A101" s="57" t="s">
        <v>163</v>
      </c>
      <c r="B101" s="83" t="s">
        <v>162</v>
      </c>
      <c r="C101" s="88" t="s">
        <v>211</v>
      </c>
      <c r="D101" s="84" t="s">
        <v>164</v>
      </c>
      <c r="E101" s="168">
        <v>51</v>
      </c>
      <c r="F101" s="168">
        <v>27.41</v>
      </c>
      <c r="G101" s="71">
        <f t="shared" si="5"/>
        <v>53.74509803921569</v>
      </c>
    </row>
    <row r="102" spans="1:7" ht="38.25">
      <c r="A102" s="69" t="s">
        <v>77</v>
      </c>
      <c r="B102" s="61" t="s">
        <v>165</v>
      </c>
      <c r="C102" s="86"/>
      <c r="D102" s="86"/>
      <c r="E102" s="167">
        <f>E103</f>
        <v>30</v>
      </c>
      <c r="F102" s="167">
        <f>F103</f>
        <v>15</v>
      </c>
      <c r="G102" s="180">
        <f t="shared" si="5"/>
        <v>50</v>
      </c>
    </row>
    <row r="103" spans="1:7" ht="38.25">
      <c r="A103" s="57" t="s">
        <v>86</v>
      </c>
      <c r="B103" s="62" t="s">
        <v>165</v>
      </c>
      <c r="C103" s="88" t="s">
        <v>87</v>
      </c>
      <c r="D103" s="83"/>
      <c r="E103" s="168">
        <f>E104</f>
        <v>30</v>
      </c>
      <c r="F103" s="168">
        <f>F104</f>
        <v>15</v>
      </c>
      <c r="G103" s="71">
        <f t="shared" si="5"/>
        <v>50</v>
      </c>
    </row>
    <row r="104" spans="1:7" ht="12.75">
      <c r="A104" s="60" t="s">
        <v>33</v>
      </c>
      <c r="B104" s="62" t="s">
        <v>165</v>
      </c>
      <c r="C104" s="88" t="s">
        <v>87</v>
      </c>
      <c r="D104" s="83" t="s">
        <v>166</v>
      </c>
      <c r="E104" s="168">
        <v>30</v>
      </c>
      <c r="F104" s="168">
        <v>15</v>
      </c>
      <c r="G104" s="71">
        <f t="shared" si="5"/>
        <v>50</v>
      </c>
    </row>
    <row r="105" spans="1:7" ht="38.25">
      <c r="A105" s="69" t="s">
        <v>268</v>
      </c>
      <c r="B105" s="61" t="s">
        <v>269</v>
      </c>
      <c r="C105" s="138"/>
      <c r="D105" s="138"/>
      <c r="E105" s="167">
        <f>E106</f>
        <v>0</v>
      </c>
      <c r="F105" s="167">
        <f>F106</f>
        <v>1.11</v>
      </c>
      <c r="G105" s="180">
        <v>0</v>
      </c>
    </row>
    <row r="106" spans="1:7" ht="38.25">
      <c r="A106" s="57" t="s">
        <v>86</v>
      </c>
      <c r="B106" s="62" t="s">
        <v>269</v>
      </c>
      <c r="C106" s="135" t="s">
        <v>211</v>
      </c>
      <c r="D106" s="135"/>
      <c r="E106" s="168">
        <f>E107</f>
        <v>0</v>
      </c>
      <c r="F106" s="168">
        <f>F107</f>
        <v>1.11</v>
      </c>
      <c r="G106" s="71">
        <v>0</v>
      </c>
    </row>
    <row r="107" spans="1:7" ht="12.75">
      <c r="A107" s="60" t="s">
        <v>33</v>
      </c>
      <c r="B107" s="62" t="s">
        <v>269</v>
      </c>
      <c r="C107" s="135" t="s">
        <v>211</v>
      </c>
      <c r="D107" s="135" t="s">
        <v>164</v>
      </c>
      <c r="E107" s="168">
        <v>0</v>
      </c>
      <c r="F107" s="168">
        <v>1.11</v>
      </c>
      <c r="G107" s="71">
        <v>0</v>
      </c>
    </row>
    <row r="108" spans="1:7" ht="12.75">
      <c r="A108" s="78" t="s">
        <v>170</v>
      </c>
      <c r="B108" s="68" t="s">
        <v>169</v>
      </c>
      <c r="C108" s="77"/>
      <c r="D108" s="77"/>
      <c r="E108" s="171">
        <f aca="true" t="shared" si="6" ref="E108:F110">E109</f>
        <v>9190.6</v>
      </c>
      <c r="F108" s="171">
        <f t="shared" si="6"/>
        <v>234</v>
      </c>
      <c r="G108" s="182">
        <f t="shared" si="5"/>
        <v>2.546079690118164</v>
      </c>
    </row>
    <row r="109" spans="1:7" ht="38.25" customHeight="1">
      <c r="A109" s="98" t="s">
        <v>171</v>
      </c>
      <c r="B109" s="90" t="s">
        <v>172</v>
      </c>
      <c r="C109" s="97"/>
      <c r="D109" s="97"/>
      <c r="E109" s="173">
        <f t="shared" si="6"/>
        <v>9190.6</v>
      </c>
      <c r="F109" s="173">
        <f t="shared" si="6"/>
        <v>234</v>
      </c>
      <c r="G109" s="180">
        <f t="shared" si="5"/>
        <v>2.546079690118164</v>
      </c>
    </row>
    <row r="110" spans="1:7" ht="38.25">
      <c r="A110" s="57" t="s">
        <v>86</v>
      </c>
      <c r="B110" s="87" t="s">
        <v>172</v>
      </c>
      <c r="C110" s="88" t="s">
        <v>87</v>
      </c>
      <c r="D110" s="29"/>
      <c r="E110" s="168">
        <f t="shared" si="6"/>
        <v>9190.6</v>
      </c>
      <c r="F110" s="168">
        <f t="shared" si="6"/>
        <v>234</v>
      </c>
      <c r="G110" s="71">
        <f t="shared" si="5"/>
        <v>2.546079690118164</v>
      </c>
    </row>
    <row r="111" spans="1:7" ht="12.75">
      <c r="A111" s="57" t="s">
        <v>138</v>
      </c>
      <c r="B111" s="87" t="s">
        <v>172</v>
      </c>
      <c r="C111" s="88" t="s">
        <v>87</v>
      </c>
      <c r="D111" s="88" t="s">
        <v>137</v>
      </c>
      <c r="E111" s="168">
        <v>9190.6</v>
      </c>
      <c r="F111" s="168">
        <v>234</v>
      </c>
      <c r="G111" s="71">
        <f t="shared" si="5"/>
        <v>2.546079690118164</v>
      </c>
    </row>
    <row r="112" spans="1:7" ht="51">
      <c r="A112" s="72" t="s">
        <v>175</v>
      </c>
      <c r="B112" s="73">
        <v>58</v>
      </c>
      <c r="C112" s="67"/>
      <c r="D112" s="67"/>
      <c r="E112" s="166">
        <f>E113+E117</f>
        <v>6557.34</v>
      </c>
      <c r="F112" s="166">
        <f>F113+F117</f>
        <v>1693.51</v>
      </c>
      <c r="G112" s="183">
        <f t="shared" si="5"/>
        <v>25.82617341787981</v>
      </c>
    </row>
    <row r="113" spans="1:7" ht="25.5">
      <c r="A113" s="78" t="s">
        <v>179</v>
      </c>
      <c r="B113" s="68" t="s">
        <v>176</v>
      </c>
      <c r="C113" s="77"/>
      <c r="D113" s="77"/>
      <c r="E113" s="171">
        <f aca="true" t="shared" si="7" ref="E113:F115">E114</f>
        <v>1450</v>
      </c>
      <c r="F113" s="171">
        <f t="shared" si="7"/>
        <v>113.47</v>
      </c>
      <c r="G113" s="182">
        <f t="shared" si="5"/>
        <v>7.825517241379311</v>
      </c>
    </row>
    <row r="114" spans="1:7" ht="38.25">
      <c r="A114" s="69" t="s">
        <v>178</v>
      </c>
      <c r="B114" s="56" t="s">
        <v>177</v>
      </c>
      <c r="C114" s="29"/>
      <c r="D114" s="29"/>
      <c r="E114" s="167">
        <f t="shared" si="7"/>
        <v>1450</v>
      </c>
      <c r="F114" s="167">
        <f t="shared" si="7"/>
        <v>113.47</v>
      </c>
      <c r="G114" s="180">
        <f t="shared" si="5"/>
        <v>7.825517241379311</v>
      </c>
    </row>
    <row r="115" spans="1:7" ht="38.25">
      <c r="A115" s="57" t="s">
        <v>86</v>
      </c>
      <c r="B115" s="58" t="s">
        <v>177</v>
      </c>
      <c r="C115" s="88" t="s">
        <v>87</v>
      </c>
      <c r="D115" s="29"/>
      <c r="E115" s="168">
        <f t="shared" si="7"/>
        <v>1450</v>
      </c>
      <c r="F115" s="168">
        <f t="shared" si="7"/>
        <v>113.47</v>
      </c>
      <c r="G115" s="71">
        <f t="shared" si="5"/>
        <v>7.825517241379311</v>
      </c>
    </row>
    <row r="116" spans="1:7" ht="12.75">
      <c r="A116" s="82" t="s">
        <v>132</v>
      </c>
      <c r="B116" s="58" t="s">
        <v>177</v>
      </c>
      <c r="C116" s="88" t="s">
        <v>87</v>
      </c>
      <c r="D116" s="88" t="s">
        <v>131</v>
      </c>
      <c r="E116" s="168">
        <v>1450</v>
      </c>
      <c r="F116" s="168">
        <v>113.47</v>
      </c>
      <c r="G116" s="71">
        <f t="shared" si="5"/>
        <v>7.825517241379311</v>
      </c>
    </row>
    <row r="117" spans="1:7" ht="25.5">
      <c r="A117" s="78" t="s">
        <v>180</v>
      </c>
      <c r="B117" s="68" t="s">
        <v>181</v>
      </c>
      <c r="C117" s="68"/>
      <c r="D117" s="68"/>
      <c r="E117" s="171">
        <f>E118</f>
        <v>5107.34</v>
      </c>
      <c r="F117" s="171">
        <f>F118</f>
        <v>1580.04</v>
      </c>
      <c r="G117" s="182">
        <f t="shared" si="5"/>
        <v>30.93665195581261</v>
      </c>
    </row>
    <row r="118" spans="1:7" ht="25.5">
      <c r="A118" s="59" t="s">
        <v>182</v>
      </c>
      <c r="B118" s="99" t="s">
        <v>183</v>
      </c>
      <c r="C118" s="89"/>
      <c r="D118" s="89"/>
      <c r="E118" s="167">
        <f>E119+E123+E121</f>
        <v>5107.34</v>
      </c>
      <c r="F118" s="167">
        <f>F119+F123+F121</f>
        <v>1580.04</v>
      </c>
      <c r="G118" s="180">
        <f t="shared" si="5"/>
        <v>30.93665195581261</v>
      </c>
    </row>
    <row r="119" spans="1:7" ht="25.5">
      <c r="A119" s="57" t="s">
        <v>105</v>
      </c>
      <c r="B119" s="100" t="s">
        <v>183</v>
      </c>
      <c r="C119" s="88" t="s">
        <v>106</v>
      </c>
      <c r="D119" s="88"/>
      <c r="E119" s="168">
        <f>E120</f>
        <v>2402.6</v>
      </c>
      <c r="F119" s="168">
        <f>F120</f>
        <v>862.68</v>
      </c>
      <c r="G119" s="71">
        <f t="shared" si="5"/>
        <v>35.90610172313327</v>
      </c>
    </row>
    <row r="120" spans="1:7" ht="25.5">
      <c r="A120" s="57" t="s">
        <v>37</v>
      </c>
      <c r="B120" s="100" t="s">
        <v>183</v>
      </c>
      <c r="C120" s="88" t="s">
        <v>106</v>
      </c>
      <c r="D120" s="88" t="s">
        <v>184</v>
      </c>
      <c r="E120" s="174">
        <v>2402.6</v>
      </c>
      <c r="F120" s="174">
        <v>862.68</v>
      </c>
      <c r="G120" s="71">
        <f t="shared" si="5"/>
        <v>35.90610172313327</v>
      </c>
    </row>
    <row r="121" spans="1:7" ht="30" customHeight="1">
      <c r="A121" s="57" t="s">
        <v>86</v>
      </c>
      <c r="B121" s="100" t="s">
        <v>183</v>
      </c>
      <c r="C121" s="135" t="s">
        <v>87</v>
      </c>
      <c r="D121" s="135"/>
      <c r="E121" s="168">
        <f>E122</f>
        <v>800</v>
      </c>
      <c r="F121" s="168">
        <f>F122</f>
        <v>0</v>
      </c>
      <c r="G121" s="71">
        <f>F121/E121*100</f>
        <v>0</v>
      </c>
    </row>
    <row r="122" spans="1:7" ht="19.5" customHeight="1">
      <c r="A122" s="57" t="s">
        <v>138</v>
      </c>
      <c r="B122" s="100" t="s">
        <v>183</v>
      </c>
      <c r="C122" s="135" t="s">
        <v>87</v>
      </c>
      <c r="D122" s="135" t="s">
        <v>137</v>
      </c>
      <c r="E122" s="168">
        <v>800</v>
      </c>
      <c r="F122" s="168">
        <v>0</v>
      </c>
      <c r="G122" s="71">
        <f>F122/E122*100</f>
        <v>0</v>
      </c>
    </row>
    <row r="123" spans="1:7" ht="38.25">
      <c r="A123" s="57" t="s">
        <v>86</v>
      </c>
      <c r="B123" s="100" t="s">
        <v>183</v>
      </c>
      <c r="C123" s="88" t="s">
        <v>87</v>
      </c>
      <c r="D123" s="88"/>
      <c r="E123" s="168">
        <f>E124</f>
        <v>1904.74</v>
      </c>
      <c r="F123" s="168">
        <f>F124</f>
        <v>717.36</v>
      </c>
      <c r="G123" s="71">
        <f t="shared" si="5"/>
        <v>37.66183311108078</v>
      </c>
    </row>
    <row r="124" spans="1:7" ht="25.5">
      <c r="A124" s="57" t="s">
        <v>37</v>
      </c>
      <c r="B124" s="100" t="s">
        <v>183</v>
      </c>
      <c r="C124" s="88" t="s">
        <v>87</v>
      </c>
      <c r="D124" s="88" t="s">
        <v>184</v>
      </c>
      <c r="E124" s="168">
        <v>1904.74</v>
      </c>
      <c r="F124" s="168">
        <v>717.36</v>
      </c>
      <c r="G124" s="71">
        <f t="shared" si="5"/>
        <v>37.66183311108078</v>
      </c>
    </row>
    <row r="125" spans="1:7" ht="12.75">
      <c r="A125" s="72" t="s">
        <v>185</v>
      </c>
      <c r="B125" s="73">
        <v>59</v>
      </c>
      <c r="C125" s="67"/>
      <c r="D125" s="67"/>
      <c r="E125" s="166">
        <f>E126</f>
        <v>243.09</v>
      </c>
      <c r="F125" s="166">
        <f>F126</f>
        <v>111.64</v>
      </c>
      <c r="G125" s="183">
        <f t="shared" si="5"/>
        <v>45.925377432226746</v>
      </c>
    </row>
    <row r="126" spans="1:7" ht="12.75">
      <c r="A126" s="78" t="s">
        <v>187</v>
      </c>
      <c r="B126" s="68" t="s">
        <v>186</v>
      </c>
      <c r="C126" s="77"/>
      <c r="D126" s="77"/>
      <c r="E126" s="171">
        <f>E127+E133+E130</f>
        <v>243.09</v>
      </c>
      <c r="F126" s="171">
        <f>F127+F133+F130</f>
        <v>111.64</v>
      </c>
      <c r="G126" s="182">
        <f t="shared" si="5"/>
        <v>45.925377432226746</v>
      </c>
    </row>
    <row r="127" spans="1:7" ht="12.75">
      <c r="A127" s="55" t="s">
        <v>40</v>
      </c>
      <c r="B127" s="56" t="s">
        <v>188</v>
      </c>
      <c r="C127" s="89"/>
      <c r="D127" s="89"/>
      <c r="E127" s="167">
        <f>E128</f>
        <v>173.09</v>
      </c>
      <c r="F127" s="167">
        <f>F128</f>
        <v>86.29</v>
      </c>
      <c r="G127" s="71">
        <f t="shared" si="5"/>
        <v>49.852677797677515</v>
      </c>
    </row>
    <row r="128" spans="1:7" ht="51">
      <c r="A128" s="57" t="s">
        <v>210</v>
      </c>
      <c r="B128" s="58" t="s">
        <v>188</v>
      </c>
      <c r="C128" s="88" t="s">
        <v>211</v>
      </c>
      <c r="D128" s="88"/>
      <c r="E128" s="168">
        <f>E129</f>
        <v>173.09</v>
      </c>
      <c r="F128" s="168">
        <f>F129</f>
        <v>86.29</v>
      </c>
      <c r="G128" s="71">
        <f t="shared" si="5"/>
        <v>49.852677797677515</v>
      </c>
    </row>
    <row r="129" spans="1:7" ht="12.75">
      <c r="A129" s="57" t="s">
        <v>39</v>
      </c>
      <c r="B129" s="58" t="s">
        <v>188</v>
      </c>
      <c r="C129" s="88" t="s">
        <v>211</v>
      </c>
      <c r="D129" s="88" t="s">
        <v>189</v>
      </c>
      <c r="E129" s="168">
        <v>173.09</v>
      </c>
      <c r="F129" s="168">
        <v>86.29</v>
      </c>
      <c r="G129" s="71">
        <f t="shared" si="5"/>
        <v>49.852677797677515</v>
      </c>
    </row>
    <row r="130" spans="1:7" ht="51">
      <c r="A130" s="69" t="s">
        <v>271</v>
      </c>
      <c r="B130" s="56" t="s">
        <v>267</v>
      </c>
      <c r="C130" s="29"/>
      <c r="D130" s="29"/>
      <c r="E130" s="167">
        <f>E131</f>
        <v>0</v>
      </c>
      <c r="F130" s="167">
        <f>F131</f>
        <v>18.55</v>
      </c>
      <c r="G130" s="180">
        <v>0</v>
      </c>
    </row>
    <row r="131" spans="1:7" ht="38.25">
      <c r="A131" s="57" t="s">
        <v>86</v>
      </c>
      <c r="B131" s="58" t="s">
        <v>267</v>
      </c>
      <c r="C131" s="135" t="s">
        <v>211</v>
      </c>
      <c r="D131" s="135"/>
      <c r="E131" s="168">
        <f>E132</f>
        <v>0</v>
      </c>
      <c r="F131" s="168">
        <f>F132</f>
        <v>18.55</v>
      </c>
      <c r="G131" s="71">
        <v>0</v>
      </c>
    </row>
    <row r="132" spans="1:7" ht="12.75">
      <c r="A132" s="57" t="s">
        <v>39</v>
      </c>
      <c r="B132" s="58" t="s">
        <v>267</v>
      </c>
      <c r="C132" s="135" t="s">
        <v>211</v>
      </c>
      <c r="D132" s="135" t="s">
        <v>189</v>
      </c>
      <c r="E132" s="168">
        <v>0</v>
      </c>
      <c r="F132" s="168">
        <v>18.55</v>
      </c>
      <c r="G132" s="71">
        <v>0</v>
      </c>
    </row>
    <row r="133" spans="1:7" ht="21" customHeight="1">
      <c r="A133" s="69" t="s">
        <v>80</v>
      </c>
      <c r="B133" s="56" t="s">
        <v>193</v>
      </c>
      <c r="C133" s="29"/>
      <c r="D133" s="29"/>
      <c r="E133" s="167">
        <f>E134</f>
        <v>70</v>
      </c>
      <c r="F133" s="167">
        <f>F134</f>
        <v>6.8</v>
      </c>
      <c r="G133" s="180">
        <f t="shared" si="5"/>
        <v>9.714285714285714</v>
      </c>
    </row>
    <row r="134" spans="1:7" ht="38.25">
      <c r="A134" s="57" t="s">
        <v>86</v>
      </c>
      <c r="B134" s="58" t="s">
        <v>193</v>
      </c>
      <c r="C134" s="88" t="s">
        <v>87</v>
      </c>
      <c r="D134" s="88"/>
      <c r="E134" s="168">
        <f>E135</f>
        <v>70</v>
      </c>
      <c r="F134" s="168">
        <f>F135</f>
        <v>6.8</v>
      </c>
      <c r="G134" s="71">
        <f t="shared" si="5"/>
        <v>9.714285714285714</v>
      </c>
    </row>
    <row r="135" spans="1:7" ht="12.75">
      <c r="A135" s="57" t="s">
        <v>39</v>
      </c>
      <c r="B135" s="58" t="s">
        <v>193</v>
      </c>
      <c r="C135" s="88" t="s">
        <v>87</v>
      </c>
      <c r="D135" s="88" t="s">
        <v>189</v>
      </c>
      <c r="E135" s="168">
        <v>70</v>
      </c>
      <c r="F135" s="168">
        <v>6.8</v>
      </c>
      <c r="G135" s="71">
        <f t="shared" si="5"/>
        <v>9.714285714285714</v>
      </c>
    </row>
    <row r="136" spans="1:7" ht="12.75">
      <c r="A136" s="72" t="s">
        <v>194</v>
      </c>
      <c r="B136" s="73">
        <v>61</v>
      </c>
      <c r="C136" s="67"/>
      <c r="D136" s="67"/>
      <c r="E136" s="166">
        <f>E137+E144</f>
        <v>12131.27</v>
      </c>
      <c r="F136" s="166">
        <f>F137+F144</f>
        <v>5562.76</v>
      </c>
      <c r="G136" s="183">
        <f t="shared" si="5"/>
        <v>45.854720898966065</v>
      </c>
    </row>
    <row r="137" spans="1:7" ht="25.5">
      <c r="A137" s="76" t="s">
        <v>195</v>
      </c>
      <c r="B137" s="68" t="s">
        <v>196</v>
      </c>
      <c r="C137" s="77"/>
      <c r="D137" s="77"/>
      <c r="E137" s="171">
        <f>E138+E141</f>
        <v>8352.58</v>
      </c>
      <c r="F137" s="171">
        <f>F138+F141</f>
        <v>3689.86</v>
      </c>
      <c r="G137" s="182">
        <f t="shared" si="5"/>
        <v>44.1762904396007</v>
      </c>
    </row>
    <row r="138" spans="1:7" ht="25.5">
      <c r="A138" s="59" t="s">
        <v>197</v>
      </c>
      <c r="B138" s="56" t="s">
        <v>198</v>
      </c>
      <c r="C138" s="89"/>
      <c r="D138" s="29"/>
      <c r="E138" s="167">
        <f>E139</f>
        <v>7057.09</v>
      </c>
      <c r="F138" s="167">
        <f>F139</f>
        <v>3074.79</v>
      </c>
      <c r="G138" s="180">
        <f t="shared" si="5"/>
        <v>43.57022512111933</v>
      </c>
    </row>
    <row r="139" spans="1:7" ht="38.25">
      <c r="A139" s="57" t="s">
        <v>199</v>
      </c>
      <c r="B139" s="58" t="s">
        <v>198</v>
      </c>
      <c r="C139" s="88" t="s">
        <v>200</v>
      </c>
      <c r="D139" s="29"/>
      <c r="E139" s="168">
        <f>E140</f>
        <v>7057.09</v>
      </c>
      <c r="F139" s="168">
        <f>F140</f>
        <v>3074.79</v>
      </c>
      <c r="G139" s="71">
        <f t="shared" si="5"/>
        <v>43.57022512111933</v>
      </c>
    </row>
    <row r="140" spans="1:7" ht="51">
      <c r="A140" s="57" t="s">
        <v>201</v>
      </c>
      <c r="B140" s="58" t="s">
        <v>198</v>
      </c>
      <c r="C140" s="88" t="s">
        <v>200</v>
      </c>
      <c r="D140" s="88" t="s">
        <v>202</v>
      </c>
      <c r="E140" s="168">
        <v>7057.09</v>
      </c>
      <c r="F140" s="168">
        <v>3074.79</v>
      </c>
      <c r="G140" s="71">
        <f t="shared" si="5"/>
        <v>43.57022512111933</v>
      </c>
    </row>
    <row r="141" spans="1:7" ht="38.25">
      <c r="A141" s="59" t="s">
        <v>23</v>
      </c>
      <c r="B141" s="56" t="s">
        <v>203</v>
      </c>
      <c r="C141" s="89"/>
      <c r="D141" s="89"/>
      <c r="E141" s="167">
        <f>E142</f>
        <v>1295.49</v>
      </c>
      <c r="F141" s="167">
        <f>F142</f>
        <v>615.07</v>
      </c>
      <c r="G141" s="180">
        <f t="shared" si="5"/>
        <v>47.47778832719666</v>
      </c>
    </row>
    <row r="142" spans="1:7" ht="38.25">
      <c r="A142" s="57" t="s">
        <v>199</v>
      </c>
      <c r="B142" s="58" t="s">
        <v>203</v>
      </c>
      <c r="C142" s="88" t="s">
        <v>200</v>
      </c>
      <c r="D142" s="88"/>
      <c r="E142" s="168">
        <f>E143</f>
        <v>1295.49</v>
      </c>
      <c r="F142" s="168">
        <f>F143</f>
        <v>615.07</v>
      </c>
      <c r="G142" s="71">
        <f t="shared" si="5"/>
        <v>47.47778832719666</v>
      </c>
    </row>
    <row r="143" spans="1:7" ht="51">
      <c r="A143" s="57" t="s">
        <v>204</v>
      </c>
      <c r="B143" s="58" t="s">
        <v>203</v>
      </c>
      <c r="C143" s="88" t="s">
        <v>200</v>
      </c>
      <c r="D143" s="88" t="s">
        <v>202</v>
      </c>
      <c r="E143" s="168">
        <v>1295.49</v>
      </c>
      <c r="F143" s="168">
        <v>615.07</v>
      </c>
      <c r="G143" s="71">
        <f t="shared" si="5"/>
        <v>47.47778832719666</v>
      </c>
    </row>
    <row r="144" spans="1:7" ht="12.75">
      <c r="A144" s="76" t="s">
        <v>213</v>
      </c>
      <c r="B144" s="79" t="s">
        <v>214</v>
      </c>
      <c r="C144" s="68"/>
      <c r="D144" s="68"/>
      <c r="E144" s="171">
        <f>E145+E152+E155</f>
        <v>3778.69</v>
      </c>
      <c r="F144" s="171">
        <f>F145+F152+F155</f>
        <v>1872.8999999999999</v>
      </c>
      <c r="G144" s="182">
        <f t="shared" si="5"/>
        <v>49.56479626537239</v>
      </c>
    </row>
    <row r="145" spans="1:8" ht="25.5">
      <c r="A145" s="59" t="s">
        <v>205</v>
      </c>
      <c r="B145" s="56" t="s">
        <v>206</v>
      </c>
      <c r="C145" s="89"/>
      <c r="D145" s="89"/>
      <c r="E145" s="167">
        <f>E146+E148+E150</f>
        <v>3586.44</v>
      </c>
      <c r="F145" s="167">
        <f>F146+F148+F150</f>
        <v>1871.8999999999999</v>
      </c>
      <c r="G145" s="180">
        <f t="shared" si="5"/>
        <v>52.19381894023042</v>
      </c>
      <c r="H145" s="7"/>
    </row>
    <row r="146" spans="1:7" ht="38.25">
      <c r="A146" s="57" t="s">
        <v>199</v>
      </c>
      <c r="B146" s="58" t="s">
        <v>206</v>
      </c>
      <c r="C146" s="88" t="s">
        <v>200</v>
      </c>
      <c r="D146" s="88"/>
      <c r="E146" s="168">
        <f>E147</f>
        <v>1150.96</v>
      </c>
      <c r="F146" s="168">
        <f>F147</f>
        <v>674.16</v>
      </c>
      <c r="G146" s="71">
        <f t="shared" si="5"/>
        <v>58.573712379231246</v>
      </c>
    </row>
    <row r="147" spans="1:7" ht="51">
      <c r="A147" s="57" t="s">
        <v>204</v>
      </c>
      <c r="B147" s="58" t="s">
        <v>206</v>
      </c>
      <c r="C147" s="88" t="s">
        <v>200</v>
      </c>
      <c r="D147" s="88" t="s">
        <v>202</v>
      </c>
      <c r="E147" s="168">
        <v>1150.96</v>
      </c>
      <c r="F147" s="168">
        <v>674.16</v>
      </c>
      <c r="G147" s="71">
        <f t="shared" si="5"/>
        <v>58.573712379231246</v>
      </c>
    </row>
    <row r="148" spans="1:7" ht="25.5">
      <c r="A148" s="60" t="s">
        <v>208</v>
      </c>
      <c r="B148" s="58" t="s">
        <v>206</v>
      </c>
      <c r="C148" s="88" t="s">
        <v>207</v>
      </c>
      <c r="D148" s="88"/>
      <c r="E148" s="168">
        <f>E149</f>
        <v>142.92</v>
      </c>
      <c r="F148" s="168">
        <f>F149</f>
        <v>21.92</v>
      </c>
      <c r="G148" s="71">
        <f t="shared" si="5"/>
        <v>15.337251609291913</v>
      </c>
    </row>
    <row r="149" spans="1:7" ht="51">
      <c r="A149" s="57" t="s">
        <v>204</v>
      </c>
      <c r="B149" s="58" t="s">
        <v>206</v>
      </c>
      <c r="C149" s="88" t="s">
        <v>207</v>
      </c>
      <c r="D149" s="88" t="s">
        <v>202</v>
      </c>
      <c r="E149" s="168">
        <v>142.92</v>
      </c>
      <c r="F149" s="168">
        <v>21.92</v>
      </c>
      <c r="G149" s="71">
        <f aca="true" t="shared" si="8" ref="G149:G207">F149/E149*100</f>
        <v>15.337251609291913</v>
      </c>
    </row>
    <row r="150" spans="1:7" ht="38.25">
      <c r="A150" s="57" t="s">
        <v>86</v>
      </c>
      <c r="B150" s="58" t="s">
        <v>206</v>
      </c>
      <c r="C150" s="88" t="s">
        <v>87</v>
      </c>
      <c r="D150" s="29"/>
      <c r="E150" s="168">
        <f>E151</f>
        <v>2292.56</v>
      </c>
      <c r="F150" s="168">
        <f>F151</f>
        <v>1175.82</v>
      </c>
      <c r="G150" s="71">
        <f t="shared" si="8"/>
        <v>51.28851589489479</v>
      </c>
    </row>
    <row r="151" spans="1:7" ht="51">
      <c r="A151" s="57" t="s">
        <v>204</v>
      </c>
      <c r="B151" s="58" t="s">
        <v>206</v>
      </c>
      <c r="C151" s="88" t="s">
        <v>87</v>
      </c>
      <c r="D151" s="88" t="s">
        <v>202</v>
      </c>
      <c r="E151" s="175">
        <v>2292.56</v>
      </c>
      <c r="F151" s="175">
        <v>1175.82</v>
      </c>
      <c r="G151" s="71">
        <f t="shared" si="8"/>
        <v>51.28851589489479</v>
      </c>
    </row>
    <row r="152" spans="1:7" ht="25.5">
      <c r="A152" s="59" t="s">
        <v>21</v>
      </c>
      <c r="B152" s="56" t="s">
        <v>209</v>
      </c>
      <c r="C152" s="89"/>
      <c r="D152" s="89"/>
      <c r="E152" s="167">
        <f>E153</f>
        <v>191.25</v>
      </c>
      <c r="F152" s="167">
        <f>F153</f>
        <v>0</v>
      </c>
      <c r="G152" s="180">
        <f t="shared" si="8"/>
        <v>0</v>
      </c>
    </row>
    <row r="153" spans="1:7" ht="51">
      <c r="A153" s="57" t="s">
        <v>210</v>
      </c>
      <c r="B153" s="58" t="s">
        <v>209</v>
      </c>
      <c r="C153" s="88" t="s">
        <v>211</v>
      </c>
      <c r="D153" s="88"/>
      <c r="E153" s="168">
        <f>E154</f>
        <v>191.25</v>
      </c>
      <c r="F153" s="168">
        <f>F154</f>
        <v>0</v>
      </c>
      <c r="G153" s="71">
        <f t="shared" si="8"/>
        <v>0</v>
      </c>
    </row>
    <row r="154" spans="1:7" ht="51">
      <c r="A154" s="57" t="s">
        <v>204</v>
      </c>
      <c r="B154" s="58" t="s">
        <v>209</v>
      </c>
      <c r="C154" s="88" t="s">
        <v>211</v>
      </c>
      <c r="D154" s="88" t="s">
        <v>212</v>
      </c>
      <c r="E154" s="168">
        <v>191.25</v>
      </c>
      <c r="F154" s="168">
        <v>0</v>
      </c>
      <c r="G154" s="71">
        <f t="shared" si="8"/>
        <v>0</v>
      </c>
    </row>
    <row r="155" spans="1:7" ht="51">
      <c r="A155" s="59" t="s">
        <v>263</v>
      </c>
      <c r="B155" s="56" t="s">
        <v>262</v>
      </c>
      <c r="C155" s="106"/>
      <c r="D155" s="106"/>
      <c r="E155" s="167">
        <f>E156</f>
        <v>1</v>
      </c>
      <c r="F155" s="167">
        <f>F156</f>
        <v>1</v>
      </c>
      <c r="G155" s="180">
        <f>F155/E155*100</f>
        <v>100</v>
      </c>
    </row>
    <row r="156" spans="1:7" ht="38.25">
      <c r="A156" s="57" t="s">
        <v>86</v>
      </c>
      <c r="B156" s="58" t="s">
        <v>262</v>
      </c>
      <c r="C156" s="135" t="s">
        <v>87</v>
      </c>
      <c r="D156" s="135"/>
      <c r="E156" s="168">
        <f>E157</f>
        <v>1</v>
      </c>
      <c r="F156" s="168">
        <f>F157</f>
        <v>1</v>
      </c>
      <c r="G156" s="71">
        <f>F156/E156*100</f>
        <v>100</v>
      </c>
    </row>
    <row r="157" spans="1:7" ht="51">
      <c r="A157" s="57" t="s">
        <v>204</v>
      </c>
      <c r="B157" s="58" t="s">
        <v>262</v>
      </c>
      <c r="C157" s="135" t="s">
        <v>87</v>
      </c>
      <c r="D157" s="135" t="s">
        <v>202</v>
      </c>
      <c r="E157" s="168">
        <v>1</v>
      </c>
      <c r="F157" s="168">
        <v>1</v>
      </c>
      <c r="G157" s="71">
        <f>F157/E157*100</f>
        <v>100</v>
      </c>
    </row>
    <row r="158" spans="1:7" ht="12.75">
      <c r="A158" s="72" t="s">
        <v>26</v>
      </c>
      <c r="B158" s="101">
        <v>62</v>
      </c>
      <c r="C158" s="67"/>
      <c r="D158" s="67"/>
      <c r="E158" s="166">
        <f>E159</f>
        <v>6125.86</v>
      </c>
      <c r="F158" s="166">
        <f>F159</f>
        <v>2820.81</v>
      </c>
      <c r="G158" s="183">
        <f t="shared" si="8"/>
        <v>46.04757536084729</v>
      </c>
    </row>
    <row r="159" spans="1:7" ht="12.75">
      <c r="A159" s="78" t="s">
        <v>215</v>
      </c>
      <c r="B159" s="68" t="s">
        <v>216</v>
      </c>
      <c r="C159" s="77"/>
      <c r="D159" s="77"/>
      <c r="E159" s="171">
        <f>E160+E163+E166+E169+E172+E175+E178+E181+E184+E187+E190+E193+E196+E201+E204</f>
        <v>6125.86</v>
      </c>
      <c r="F159" s="171">
        <f>F160+F163+F166+F169+F172+F175+F178+F181+F184+F187+F190+F193+F196+F201+F204</f>
        <v>2820.81</v>
      </c>
      <c r="G159" s="182">
        <f t="shared" si="8"/>
        <v>46.04757536084729</v>
      </c>
    </row>
    <row r="160" spans="1:7" ht="27.75" customHeight="1">
      <c r="A160" s="81" t="s">
        <v>62</v>
      </c>
      <c r="B160" s="56" t="s">
        <v>217</v>
      </c>
      <c r="C160" s="70"/>
      <c r="D160" s="70"/>
      <c r="E160" s="167">
        <f>E161</f>
        <v>57.3</v>
      </c>
      <c r="F160" s="167">
        <f>F161</f>
        <v>28.64</v>
      </c>
      <c r="G160" s="180">
        <f t="shared" si="8"/>
        <v>49.982547993019196</v>
      </c>
    </row>
    <row r="161" spans="1:7" ht="12.75">
      <c r="A161" s="57" t="s">
        <v>218</v>
      </c>
      <c r="B161" s="58" t="s">
        <v>217</v>
      </c>
      <c r="C161" s="88" t="s">
        <v>83</v>
      </c>
      <c r="D161" s="88"/>
      <c r="E161" s="168">
        <f>E162</f>
        <v>57.3</v>
      </c>
      <c r="F161" s="168">
        <f>F162</f>
        <v>28.64</v>
      </c>
      <c r="G161" s="71">
        <f t="shared" si="8"/>
        <v>49.982547993019196</v>
      </c>
    </row>
    <row r="162" spans="1:7" ht="51">
      <c r="A162" s="57" t="s">
        <v>201</v>
      </c>
      <c r="B162" s="58" t="s">
        <v>217</v>
      </c>
      <c r="C162" s="88" t="s">
        <v>83</v>
      </c>
      <c r="D162" s="88" t="s">
        <v>202</v>
      </c>
      <c r="E162" s="168">
        <v>57.3</v>
      </c>
      <c r="F162" s="168">
        <v>28.64</v>
      </c>
      <c r="G162" s="71">
        <f t="shared" si="8"/>
        <v>49.982547993019196</v>
      </c>
    </row>
    <row r="163" spans="1:7" ht="39.75" customHeight="1">
      <c r="A163" s="81" t="s">
        <v>219</v>
      </c>
      <c r="B163" s="56" t="s">
        <v>220</v>
      </c>
      <c r="C163" s="70"/>
      <c r="D163" s="70"/>
      <c r="E163" s="167">
        <f>E164</f>
        <v>32.5</v>
      </c>
      <c r="F163" s="167">
        <f>F164</f>
        <v>16.26</v>
      </c>
      <c r="G163" s="180">
        <f t="shared" si="8"/>
        <v>50.03076923076924</v>
      </c>
    </row>
    <row r="164" spans="1:7" ht="12.75">
      <c r="A164" s="57" t="s">
        <v>218</v>
      </c>
      <c r="B164" s="58" t="s">
        <v>220</v>
      </c>
      <c r="C164" s="88" t="s">
        <v>83</v>
      </c>
      <c r="D164" s="88"/>
      <c r="E164" s="168">
        <f>E165</f>
        <v>32.5</v>
      </c>
      <c r="F164" s="168">
        <f>F165</f>
        <v>16.26</v>
      </c>
      <c r="G164" s="71">
        <f t="shared" si="8"/>
        <v>50.03076923076924</v>
      </c>
    </row>
    <row r="165" spans="1:7" ht="51">
      <c r="A165" s="57" t="s">
        <v>201</v>
      </c>
      <c r="B165" s="58" t="s">
        <v>220</v>
      </c>
      <c r="C165" s="88" t="s">
        <v>83</v>
      </c>
      <c r="D165" s="88" t="s">
        <v>202</v>
      </c>
      <c r="E165" s="168">
        <v>32.5</v>
      </c>
      <c r="F165" s="168">
        <v>16.26</v>
      </c>
      <c r="G165" s="71">
        <f t="shared" si="8"/>
        <v>50.03076923076924</v>
      </c>
    </row>
    <row r="166" spans="1:7" ht="24.75" customHeight="1">
      <c r="A166" s="81" t="s">
        <v>221</v>
      </c>
      <c r="B166" s="56" t="s">
        <v>222</v>
      </c>
      <c r="C166" s="29"/>
      <c r="D166" s="29"/>
      <c r="E166" s="167">
        <f>E167</f>
        <v>24</v>
      </c>
      <c r="F166" s="167">
        <f>F167</f>
        <v>12</v>
      </c>
      <c r="G166" s="180">
        <f t="shared" si="8"/>
        <v>50</v>
      </c>
    </row>
    <row r="167" spans="1:7" ht="12.75">
      <c r="A167" s="57" t="s">
        <v>218</v>
      </c>
      <c r="B167" s="58" t="s">
        <v>222</v>
      </c>
      <c r="C167" s="88" t="s">
        <v>83</v>
      </c>
      <c r="D167" s="88"/>
      <c r="E167" s="168">
        <f>E168</f>
        <v>24</v>
      </c>
      <c r="F167" s="168">
        <f>F168</f>
        <v>12</v>
      </c>
      <c r="G167" s="71">
        <f t="shared" si="8"/>
        <v>50</v>
      </c>
    </row>
    <row r="168" spans="1:7" ht="51">
      <c r="A168" s="57" t="s">
        <v>201</v>
      </c>
      <c r="B168" s="58" t="s">
        <v>222</v>
      </c>
      <c r="C168" s="88" t="s">
        <v>83</v>
      </c>
      <c r="D168" s="88" t="s">
        <v>202</v>
      </c>
      <c r="E168" s="168">
        <v>24</v>
      </c>
      <c r="F168" s="168">
        <v>12</v>
      </c>
      <c r="G168" s="71">
        <f t="shared" si="8"/>
        <v>50</v>
      </c>
    </row>
    <row r="169" spans="1:7" ht="64.5" customHeight="1">
      <c r="A169" s="81" t="s">
        <v>223</v>
      </c>
      <c r="B169" s="56" t="s">
        <v>224</v>
      </c>
      <c r="C169" s="29"/>
      <c r="D169" s="29"/>
      <c r="E169" s="167">
        <f>E170</f>
        <v>64.6</v>
      </c>
      <c r="F169" s="167">
        <f>F170</f>
        <v>32.3</v>
      </c>
      <c r="G169" s="180">
        <f t="shared" si="8"/>
        <v>50</v>
      </c>
    </row>
    <row r="170" spans="1:7" ht="12.75">
      <c r="A170" s="57" t="s">
        <v>218</v>
      </c>
      <c r="B170" s="58" t="s">
        <v>224</v>
      </c>
      <c r="C170" s="88" t="s">
        <v>83</v>
      </c>
      <c r="D170" s="88"/>
      <c r="E170" s="168">
        <f>E171</f>
        <v>64.6</v>
      </c>
      <c r="F170" s="168">
        <f>F171</f>
        <v>32.3</v>
      </c>
      <c r="G170" s="71">
        <f t="shared" si="8"/>
        <v>50</v>
      </c>
    </row>
    <row r="171" spans="1:7" ht="51">
      <c r="A171" s="57" t="s">
        <v>201</v>
      </c>
      <c r="B171" s="58" t="s">
        <v>224</v>
      </c>
      <c r="C171" s="88" t="s">
        <v>83</v>
      </c>
      <c r="D171" s="88" t="s">
        <v>202</v>
      </c>
      <c r="E171" s="168">
        <v>64.6</v>
      </c>
      <c r="F171" s="168">
        <v>32.3</v>
      </c>
      <c r="G171" s="71">
        <f t="shared" si="8"/>
        <v>50</v>
      </c>
    </row>
    <row r="172" spans="1:7" ht="32.25" customHeight="1">
      <c r="A172" s="80" t="s">
        <v>63</v>
      </c>
      <c r="B172" s="56" t="s">
        <v>225</v>
      </c>
      <c r="C172" s="29"/>
      <c r="D172" s="29"/>
      <c r="E172" s="167">
        <f>E173</f>
        <v>85</v>
      </c>
      <c r="F172" s="167">
        <f>F173</f>
        <v>42.5</v>
      </c>
      <c r="G172" s="180">
        <f t="shared" si="8"/>
        <v>50</v>
      </c>
    </row>
    <row r="173" spans="1:7" ht="12.75">
      <c r="A173" s="57" t="s">
        <v>218</v>
      </c>
      <c r="B173" s="58" t="s">
        <v>225</v>
      </c>
      <c r="C173" s="88" t="s">
        <v>83</v>
      </c>
      <c r="D173" s="88"/>
      <c r="E173" s="168">
        <f>E174</f>
        <v>85</v>
      </c>
      <c r="F173" s="168">
        <f>F174</f>
        <v>42.5</v>
      </c>
      <c r="G173" s="71">
        <f t="shared" si="8"/>
        <v>50</v>
      </c>
    </row>
    <row r="174" spans="1:7" ht="51">
      <c r="A174" s="57" t="s">
        <v>201</v>
      </c>
      <c r="B174" s="58" t="s">
        <v>225</v>
      </c>
      <c r="C174" s="88" t="s">
        <v>83</v>
      </c>
      <c r="D174" s="88" t="s">
        <v>202</v>
      </c>
      <c r="E174" s="168">
        <v>85</v>
      </c>
      <c r="F174" s="168">
        <v>42.5</v>
      </c>
      <c r="G174" s="71">
        <f t="shared" si="8"/>
        <v>50</v>
      </c>
    </row>
    <row r="175" spans="1:7" ht="12.75">
      <c r="A175" s="81" t="s">
        <v>226</v>
      </c>
      <c r="B175" s="56" t="s">
        <v>227</v>
      </c>
      <c r="C175" s="70"/>
      <c r="D175" s="70"/>
      <c r="E175" s="167">
        <f>E176</f>
        <v>48</v>
      </c>
      <c r="F175" s="167">
        <f>F176</f>
        <v>24</v>
      </c>
      <c r="G175" s="180">
        <f t="shared" si="8"/>
        <v>50</v>
      </c>
    </row>
    <row r="176" spans="1:7" ht="12.75">
      <c r="A176" s="57" t="s">
        <v>218</v>
      </c>
      <c r="B176" s="58" t="s">
        <v>227</v>
      </c>
      <c r="C176" s="88" t="s">
        <v>83</v>
      </c>
      <c r="D176" s="88"/>
      <c r="E176" s="168">
        <f>E177</f>
        <v>48</v>
      </c>
      <c r="F176" s="168">
        <f>F177</f>
        <v>24</v>
      </c>
      <c r="G176" s="71">
        <f t="shared" si="8"/>
        <v>50</v>
      </c>
    </row>
    <row r="177" spans="1:7" ht="51">
      <c r="A177" s="57" t="s">
        <v>201</v>
      </c>
      <c r="B177" s="58" t="s">
        <v>227</v>
      </c>
      <c r="C177" s="88" t="s">
        <v>83</v>
      </c>
      <c r="D177" s="88" t="s">
        <v>202</v>
      </c>
      <c r="E177" s="168">
        <v>48</v>
      </c>
      <c r="F177" s="168">
        <v>24</v>
      </c>
      <c r="G177" s="71">
        <f t="shared" si="8"/>
        <v>50</v>
      </c>
    </row>
    <row r="178" spans="1:7" ht="12.75">
      <c r="A178" s="55" t="s">
        <v>25</v>
      </c>
      <c r="B178" s="56" t="s">
        <v>228</v>
      </c>
      <c r="C178" s="89"/>
      <c r="D178" s="89"/>
      <c r="E178" s="167">
        <f>E179</f>
        <v>100</v>
      </c>
      <c r="F178" s="167">
        <f>F179</f>
        <v>0</v>
      </c>
      <c r="G178" s="180">
        <f t="shared" si="8"/>
        <v>0</v>
      </c>
    </row>
    <row r="179" spans="1:7" ht="12.75">
      <c r="A179" s="57" t="s">
        <v>229</v>
      </c>
      <c r="B179" s="58" t="s">
        <v>228</v>
      </c>
      <c r="C179" s="88" t="s">
        <v>69</v>
      </c>
      <c r="D179" s="88"/>
      <c r="E179" s="168">
        <f>E180</f>
        <v>100</v>
      </c>
      <c r="F179" s="168">
        <f>F180</f>
        <v>0</v>
      </c>
      <c r="G179" s="71">
        <f t="shared" si="8"/>
        <v>0</v>
      </c>
    </row>
    <row r="180" spans="1:7" ht="12.75">
      <c r="A180" s="57" t="s">
        <v>24</v>
      </c>
      <c r="B180" s="58" t="s">
        <v>228</v>
      </c>
      <c r="C180" s="88" t="s">
        <v>69</v>
      </c>
      <c r="D180" s="88" t="s">
        <v>230</v>
      </c>
      <c r="E180" s="168">
        <v>100</v>
      </c>
      <c r="F180" s="168">
        <v>0</v>
      </c>
      <c r="G180" s="71">
        <f t="shared" si="8"/>
        <v>0</v>
      </c>
    </row>
    <row r="181" spans="1:7" ht="25.5">
      <c r="A181" s="55" t="s">
        <v>53</v>
      </c>
      <c r="B181" s="56" t="s">
        <v>231</v>
      </c>
      <c r="C181" s="89"/>
      <c r="D181" s="89"/>
      <c r="E181" s="167">
        <f>E182</f>
        <v>175.71</v>
      </c>
      <c r="F181" s="167">
        <f>F182</f>
        <v>15.86</v>
      </c>
      <c r="G181" s="180">
        <f t="shared" si="8"/>
        <v>9.026236412270217</v>
      </c>
    </row>
    <row r="182" spans="1:7" ht="38.25">
      <c r="A182" s="57" t="s">
        <v>86</v>
      </c>
      <c r="B182" s="58" t="s">
        <v>231</v>
      </c>
      <c r="C182" s="88" t="s">
        <v>87</v>
      </c>
      <c r="D182" s="88"/>
      <c r="E182" s="168">
        <f>E183</f>
        <v>175.71</v>
      </c>
      <c r="F182" s="168">
        <f>F183</f>
        <v>15.86</v>
      </c>
      <c r="G182" s="71">
        <f t="shared" si="8"/>
        <v>9.026236412270217</v>
      </c>
    </row>
    <row r="183" spans="1:7" ht="12.75">
      <c r="A183" s="60" t="s">
        <v>27</v>
      </c>
      <c r="B183" s="58" t="s">
        <v>231</v>
      </c>
      <c r="C183" s="88" t="s">
        <v>87</v>
      </c>
      <c r="D183" s="88" t="s">
        <v>174</v>
      </c>
      <c r="E183" s="168">
        <v>175.71</v>
      </c>
      <c r="F183" s="168">
        <v>15.86</v>
      </c>
      <c r="G183" s="71">
        <f t="shared" si="8"/>
        <v>9.026236412270217</v>
      </c>
    </row>
    <row r="184" spans="1:7" ht="25.5">
      <c r="A184" s="55" t="s">
        <v>232</v>
      </c>
      <c r="B184" s="56" t="s">
        <v>233</v>
      </c>
      <c r="C184" s="89"/>
      <c r="D184" s="89"/>
      <c r="E184" s="167">
        <f>E185</f>
        <v>70</v>
      </c>
      <c r="F184" s="167">
        <f>F185</f>
        <v>0</v>
      </c>
      <c r="G184" s="71">
        <f t="shared" si="8"/>
        <v>0</v>
      </c>
    </row>
    <row r="185" spans="1:7" ht="38.25">
      <c r="A185" s="57" t="s">
        <v>86</v>
      </c>
      <c r="B185" s="58" t="s">
        <v>233</v>
      </c>
      <c r="C185" s="88" t="s">
        <v>87</v>
      </c>
      <c r="D185" s="88"/>
      <c r="E185" s="168">
        <f>E186</f>
        <v>70</v>
      </c>
      <c r="F185" s="168">
        <f>F186</f>
        <v>0</v>
      </c>
      <c r="G185" s="71">
        <f t="shared" si="8"/>
        <v>0</v>
      </c>
    </row>
    <row r="186" spans="1:7" ht="12.75">
      <c r="A186" s="60" t="s">
        <v>27</v>
      </c>
      <c r="B186" s="58" t="s">
        <v>233</v>
      </c>
      <c r="C186" s="88" t="s">
        <v>87</v>
      </c>
      <c r="D186" s="88" t="s">
        <v>174</v>
      </c>
      <c r="E186" s="168">
        <v>70</v>
      </c>
      <c r="F186" s="168">
        <v>0</v>
      </c>
      <c r="G186" s="71">
        <f t="shared" si="8"/>
        <v>0</v>
      </c>
    </row>
    <row r="187" spans="1:7" ht="12.75">
      <c r="A187" s="81" t="s">
        <v>234</v>
      </c>
      <c r="B187" s="56" t="s">
        <v>235</v>
      </c>
      <c r="C187" s="29"/>
      <c r="D187" s="29"/>
      <c r="E187" s="167">
        <f>E188</f>
        <v>60</v>
      </c>
      <c r="F187" s="167">
        <f>F188</f>
        <v>0</v>
      </c>
      <c r="G187" s="180">
        <f t="shared" si="8"/>
        <v>0</v>
      </c>
    </row>
    <row r="188" spans="1:7" ht="38.25">
      <c r="A188" s="57" t="s">
        <v>86</v>
      </c>
      <c r="B188" s="58" t="s">
        <v>235</v>
      </c>
      <c r="C188" s="88" t="s">
        <v>87</v>
      </c>
      <c r="D188" s="88"/>
      <c r="E188" s="168">
        <f>E189</f>
        <v>60</v>
      </c>
      <c r="F188" s="168">
        <f>F189</f>
        <v>0</v>
      </c>
      <c r="G188" s="71">
        <f t="shared" si="8"/>
        <v>0</v>
      </c>
    </row>
    <row r="189" spans="1:7" ht="12.75">
      <c r="A189" s="82" t="s">
        <v>132</v>
      </c>
      <c r="B189" s="58" t="s">
        <v>235</v>
      </c>
      <c r="C189" s="88" t="s">
        <v>87</v>
      </c>
      <c r="D189" s="88" t="s">
        <v>131</v>
      </c>
      <c r="E189" s="168">
        <v>60</v>
      </c>
      <c r="F189" s="168">
        <v>0</v>
      </c>
      <c r="G189" s="71">
        <f t="shared" si="8"/>
        <v>0</v>
      </c>
    </row>
    <row r="190" spans="1:7" ht="25.5">
      <c r="A190" s="55" t="s">
        <v>54</v>
      </c>
      <c r="B190" s="61" t="s">
        <v>236</v>
      </c>
      <c r="C190" s="89"/>
      <c r="D190" s="89"/>
      <c r="E190" s="167">
        <f>E191</f>
        <v>612.62</v>
      </c>
      <c r="F190" s="167">
        <f>F191</f>
        <v>0</v>
      </c>
      <c r="G190" s="180">
        <f t="shared" si="8"/>
        <v>0</v>
      </c>
    </row>
    <row r="191" spans="1:7" ht="38.25">
      <c r="A191" s="57" t="s">
        <v>86</v>
      </c>
      <c r="B191" s="62" t="s">
        <v>236</v>
      </c>
      <c r="C191" s="88" t="s">
        <v>87</v>
      </c>
      <c r="D191" s="88"/>
      <c r="E191" s="168">
        <f>E192</f>
        <v>612.62</v>
      </c>
      <c r="F191" s="168">
        <f>F192</f>
        <v>0</v>
      </c>
      <c r="G191" s="71">
        <f t="shared" si="8"/>
        <v>0</v>
      </c>
    </row>
    <row r="192" spans="1:7" ht="12.75">
      <c r="A192" s="60" t="s">
        <v>237</v>
      </c>
      <c r="B192" s="62" t="s">
        <v>236</v>
      </c>
      <c r="C192" s="88" t="s">
        <v>87</v>
      </c>
      <c r="D192" s="88" t="s">
        <v>238</v>
      </c>
      <c r="E192" s="168">
        <v>612.62</v>
      </c>
      <c r="F192" s="168">
        <v>0</v>
      </c>
      <c r="G192" s="71">
        <f t="shared" si="8"/>
        <v>0</v>
      </c>
    </row>
    <row r="193" spans="1:7" ht="63.75" customHeight="1">
      <c r="A193" s="96" t="s">
        <v>239</v>
      </c>
      <c r="B193" s="56" t="s">
        <v>240</v>
      </c>
      <c r="C193" s="29"/>
      <c r="D193" s="29"/>
      <c r="E193" s="167">
        <f>E194</f>
        <v>2386</v>
      </c>
      <c r="F193" s="167">
        <f>F194</f>
        <v>2383.16</v>
      </c>
      <c r="G193" s="180">
        <f t="shared" si="8"/>
        <v>99.88097233864207</v>
      </c>
    </row>
    <row r="194" spans="1:7" ht="38.25">
      <c r="A194" s="57" t="s">
        <v>86</v>
      </c>
      <c r="B194" s="58" t="s">
        <v>240</v>
      </c>
      <c r="C194" s="88" t="s">
        <v>87</v>
      </c>
      <c r="D194" s="88"/>
      <c r="E194" s="168">
        <f>E195</f>
        <v>2386</v>
      </c>
      <c r="F194" s="168">
        <f>F195</f>
        <v>2383.16</v>
      </c>
      <c r="G194" s="71">
        <f t="shared" si="8"/>
        <v>99.88097233864207</v>
      </c>
    </row>
    <row r="195" spans="1:7" ht="12.75">
      <c r="A195" s="60" t="s">
        <v>27</v>
      </c>
      <c r="B195" s="58" t="s">
        <v>240</v>
      </c>
      <c r="C195" s="88" t="s">
        <v>87</v>
      </c>
      <c r="D195" s="88" t="s">
        <v>174</v>
      </c>
      <c r="E195" s="168">
        <v>2386</v>
      </c>
      <c r="F195" s="168">
        <v>2383.16</v>
      </c>
      <c r="G195" s="71">
        <f t="shared" si="8"/>
        <v>99.88097233864207</v>
      </c>
    </row>
    <row r="196" spans="1:7" ht="54.75" customHeight="1">
      <c r="A196" s="96" t="s">
        <v>241</v>
      </c>
      <c r="B196" s="61" t="s">
        <v>242</v>
      </c>
      <c r="C196" s="29"/>
      <c r="D196" s="29"/>
      <c r="E196" s="167">
        <f>E197+E199</f>
        <v>510.13</v>
      </c>
      <c r="F196" s="167">
        <f>F197+F199</f>
        <v>200.09</v>
      </c>
      <c r="G196" s="180">
        <f t="shared" si="8"/>
        <v>39.22333522827515</v>
      </c>
    </row>
    <row r="197" spans="1:7" ht="51">
      <c r="A197" s="57" t="s">
        <v>210</v>
      </c>
      <c r="B197" s="62" t="s">
        <v>242</v>
      </c>
      <c r="C197" s="88" t="s">
        <v>200</v>
      </c>
      <c r="D197" s="88"/>
      <c r="E197" s="168">
        <f>E198</f>
        <v>456.38</v>
      </c>
      <c r="F197" s="168">
        <f>F198</f>
        <v>193.83</v>
      </c>
      <c r="G197" s="71">
        <f t="shared" si="8"/>
        <v>42.47118629212498</v>
      </c>
    </row>
    <row r="198" spans="1:7" ht="12.75">
      <c r="A198" s="82" t="s">
        <v>46</v>
      </c>
      <c r="B198" s="62" t="s">
        <v>242</v>
      </c>
      <c r="C198" s="104" t="s">
        <v>200</v>
      </c>
      <c r="D198" s="88" t="s">
        <v>243</v>
      </c>
      <c r="E198" s="168">
        <v>456.38</v>
      </c>
      <c r="F198" s="168">
        <v>193.83</v>
      </c>
      <c r="G198" s="71">
        <f t="shared" si="8"/>
        <v>42.47118629212498</v>
      </c>
    </row>
    <row r="199" spans="1:7" ht="30" customHeight="1">
      <c r="A199" s="57" t="s">
        <v>86</v>
      </c>
      <c r="B199" s="62" t="s">
        <v>242</v>
      </c>
      <c r="C199" s="135" t="s">
        <v>87</v>
      </c>
      <c r="D199" s="135"/>
      <c r="E199" s="168">
        <f>E200</f>
        <v>53.75</v>
      </c>
      <c r="F199" s="168">
        <f>F200</f>
        <v>6.26</v>
      </c>
      <c r="G199" s="71">
        <f>F199/E199*100</f>
        <v>11.646511627906976</v>
      </c>
    </row>
    <row r="200" spans="1:7" ht="16.5" customHeight="1">
      <c r="A200" s="82" t="s">
        <v>46</v>
      </c>
      <c r="B200" s="62" t="s">
        <v>242</v>
      </c>
      <c r="C200" s="135" t="s">
        <v>87</v>
      </c>
      <c r="D200" s="135" t="s">
        <v>243</v>
      </c>
      <c r="E200" s="168">
        <v>53.75</v>
      </c>
      <c r="F200" s="168">
        <v>6.26</v>
      </c>
      <c r="G200" s="71">
        <f>F200/E200*100</f>
        <v>11.646511627906976</v>
      </c>
    </row>
    <row r="201" spans="1:7" ht="25.5">
      <c r="A201" s="69" t="s">
        <v>73</v>
      </c>
      <c r="B201" s="56" t="s">
        <v>244</v>
      </c>
      <c r="C201" s="29"/>
      <c r="D201" s="29"/>
      <c r="E201" s="167">
        <f>E202</f>
        <v>100</v>
      </c>
      <c r="F201" s="167">
        <f>F202</f>
        <v>51</v>
      </c>
      <c r="G201" s="180">
        <f t="shared" si="8"/>
        <v>51</v>
      </c>
    </row>
    <row r="202" spans="1:7" ht="38.25">
      <c r="A202" s="57" t="s">
        <v>86</v>
      </c>
      <c r="B202" s="58" t="s">
        <v>244</v>
      </c>
      <c r="C202" s="88" t="s">
        <v>87</v>
      </c>
      <c r="D202" s="88"/>
      <c r="E202" s="168">
        <f>E203</f>
        <v>100</v>
      </c>
      <c r="F202" s="168">
        <f>F203</f>
        <v>51</v>
      </c>
      <c r="G202" s="71">
        <f t="shared" si="8"/>
        <v>51</v>
      </c>
    </row>
    <row r="203" spans="1:7" ht="12.75">
      <c r="A203" s="60" t="s">
        <v>27</v>
      </c>
      <c r="B203" s="58" t="s">
        <v>244</v>
      </c>
      <c r="C203" s="88" t="s">
        <v>87</v>
      </c>
      <c r="D203" s="88" t="s">
        <v>174</v>
      </c>
      <c r="E203" s="168">
        <v>100</v>
      </c>
      <c r="F203" s="168">
        <v>51</v>
      </c>
      <c r="G203" s="71">
        <f t="shared" si="8"/>
        <v>51</v>
      </c>
    </row>
    <row r="204" spans="1:7" ht="25.5">
      <c r="A204" s="69" t="s">
        <v>76</v>
      </c>
      <c r="B204" s="56" t="s">
        <v>245</v>
      </c>
      <c r="C204" s="29"/>
      <c r="D204" s="29"/>
      <c r="E204" s="167">
        <f>E205</f>
        <v>1800</v>
      </c>
      <c r="F204" s="167">
        <f>F205</f>
        <v>15</v>
      </c>
      <c r="G204" s="180">
        <f t="shared" si="8"/>
        <v>0.8333333333333334</v>
      </c>
    </row>
    <row r="205" spans="1:7" ht="38.25">
      <c r="A205" s="57" t="s">
        <v>86</v>
      </c>
      <c r="B205" s="58" t="s">
        <v>245</v>
      </c>
      <c r="C205" s="88" t="s">
        <v>87</v>
      </c>
      <c r="D205" s="88"/>
      <c r="E205" s="168">
        <f>E206</f>
        <v>1800</v>
      </c>
      <c r="F205" s="168">
        <f>F206</f>
        <v>15</v>
      </c>
      <c r="G205" s="71">
        <f t="shared" si="8"/>
        <v>0.8333333333333334</v>
      </c>
    </row>
    <row r="206" spans="1:7" ht="12.75">
      <c r="A206" s="60" t="s">
        <v>33</v>
      </c>
      <c r="B206" s="58" t="s">
        <v>245</v>
      </c>
      <c r="C206" s="88" t="s">
        <v>87</v>
      </c>
      <c r="D206" s="88" t="s">
        <v>166</v>
      </c>
      <c r="E206" s="168">
        <v>1800</v>
      </c>
      <c r="F206" s="168">
        <v>15</v>
      </c>
      <c r="G206" s="71">
        <f t="shared" si="8"/>
        <v>0.8333333333333334</v>
      </c>
    </row>
    <row r="207" spans="1:7" ht="15.75">
      <c r="A207" s="102" t="s">
        <v>246</v>
      </c>
      <c r="B207" s="103"/>
      <c r="C207" s="103"/>
      <c r="D207" s="103"/>
      <c r="E207" s="176">
        <f>E158+E136+E125+E112+E90+E75+E46+E25+E14+E9</f>
        <v>53528.33000000001</v>
      </c>
      <c r="F207" s="176">
        <f>F158+F136+F125+F112+F90+F75+F46+F25+F14+F9</f>
        <v>16058.77</v>
      </c>
      <c r="G207" s="181">
        <f t="shared" si="8"/>
        <v>30.000506273967442</v>
      </c>
    </row>
  </sheetData>
  <sheetProtection/>
  <mergeCells count="11">
    <mergeCell ref="F7:F8"/>
    <mergeCell ref="G7:G8"/>
    <mergeCell ref="C1:G1"/>
    <mergeCell ref="C2:G2"/>
    <mergeCell ref="A7:A8"/>
    <mergeCell ref="B7:B8"/>
    <mergeCell ref="C7:C8"/>
    <mergeCell ref="D7:D8"/>
    <mergeCell ref="E7:E8"/>
    <mergeCell ref="A6:G6"/>
    <mergeCell ref="C4:G4"/>
  </mergeCells>
  <printOptions/>
  <pageMargins left="0.5118110236220472" right="0.11811023622047245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Admin</cp:lastModifiedBy>
  <cp:lastPrinted>2014-07-16T12:30:18Z</cp:lastPrinted>
  <dcterms:created xsi:type="dcterms:W3CDTF">2007-10-30T20:38:49Z</dcterms:created>
  <dcterms:modified xsi:type="dcterms:W3CDTF">2014-09-09T08:12:11Z</dcterms:modified>
  <cp:category/>
  <cp:version/>
  <cp:contentType/>
  <cp:contentStatus/>
</cp:coreProperties>
</file>