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60 639,00</t>
        </r>
      </text>
    </comment>
    <comment ref="E4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1028800,00
1489600,00
533864,00</t>
        </r>
      </text>
    </comment>
  </commentList>
</comments>
</file>

<file path=xl/sharedStrings.xml><?xml version="1.0" encoding="utf-8"?>
<sst xmlns="http://schemas.openxmlformats.org/spreadsheetml/2006/main" count="358" uniqueCount="247">
  <si>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</si>
  <si>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</si>
  <si>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</si>
  <si>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</si>
  <si>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</si>
  <si>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</si>
  <si>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</si>
  <si>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</si>
  <si>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</si>
  <si>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</si>
  <si>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</si>
  <si>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</si>
  <si>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</si>
  <si>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</si>
  <si>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</si>
  <si>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</si>
  <si>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</si>
  <si>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</si>
  <si>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</si>
  <si>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</si>
  <si>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</si>
  <si>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</si>
  <si>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</si>
  <si>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</si>
  <si>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</si>
  <si>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</si>
  <si>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</si>
  <si>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</si>
  <si>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</si>
  <si>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</si>
  <si>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</si>
  <si>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</si>
  <si>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</si>
  <si>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</si>
  <si>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</si>
  <si>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</si>
  <si>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</si>
  <si>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</si>
  <si>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</si>
  <si>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</si>
  <si>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</si>
  <si>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</si>
  <si>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</si>
  <si>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</si>
  <si>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</si>
  <si>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</si>
  <si>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</si>
  <si>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</si>
  <si>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</si>
  <si>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</si>
  <si>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</si>
  <si>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</si>
  <si>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</si>
  <si>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</si>
  <si>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</si>
  <si>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</si>
  <si>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</si>
  <si>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</si>
  <si>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</si>
  <si>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</si>
  <si>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</si>
  <si>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</si>
  <si>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</si>
  <si>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</si>
  <si>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</si>
  <si>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</si>
  <si>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</si>
  <si>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</si>
  <si>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</si>
  <si>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</si>
  <si>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</si>
  <si>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</si>
  <si>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</si>
  <si>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</si>
  <si>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</si>
  <si>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</si>
  <si>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</si>
  <si>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</si>
  <si>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</si>
  <si>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</si>
  <si>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</si>
  <si>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</si>
  <si>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</si>
  <si>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</si>
  <si>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</si>
  <si>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</si>
  <si>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</si>
  <si>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</si>
  <si>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</si>
  <si>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</si>
  <si>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</si>
  <si>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</si>
  <si>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</si>
  <si>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</si>
  <si>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</si>
  <si>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</si>
  <si>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</si>
  <si>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</si>
  <si>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</si>
  <si>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</si>
  <si>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</si>
  <si>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</si>
  <si>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</si>
  <si>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</si>
  <si>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</si>
  <si>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</si>
  <si>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</si>
  <si>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</si>
  <si>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</si>
  <si>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</si>
  <si>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</si>
  <si>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</si>
  <si>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</si>
  <si>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</si>
  <si>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</si>
  <si>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</si>
  <si>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</si>
  <si>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</si>
  <si>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</si>
  <si>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</si>
  <si>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</si>
  <si>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</si>
  <si>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</si>
  <si>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</si>
  <si>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</si>
  <si>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</si>
  <si>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</si>
  <si>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</si>
  <si>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</si>
  <si>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</si>
  <si>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</si>
  <si>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</si>
  <si>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</si>
  <si>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</si>
  <si>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</si>
  <si>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</si>
  <si>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</si>
  <si>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</si>
  <si>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</si>
  <si>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</si>
  <si>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</si>
  <si>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</si>
  <si>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</si>
  <si>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</si>
  <si>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</si>
  <si>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</si>
  <si>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</si>
  <si>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</si>
  <si>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</si>
  <si>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</si>
  <si>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</si>
  <si>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</si>
  <si>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</si>
  <si>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</si>
  <si>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</si>
  <si>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</si>
  <si>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</si>
  <si>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</si>
  <si>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</si>
  <si>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</si>
  <si>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</si>
  <si>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</si>
  <si>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</si>
  <si>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</si>
  <si>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</si>
  <si>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</si>
  <si>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</si>
  <si>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</si>
  <si>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</si>
  <si>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</si>
  <si>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</si>
  <si>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</si>
  <si>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</si>
  <si>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</si>
  <si>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</si>
  <si>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</si>
  <si>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</si>
  <si>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</si>
  <si>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</si>
  <si>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</si>
  <si>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</si>
  <si>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</si>
  <si>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</si>
  <si>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</si>
  <si>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</si>
  <si>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</si>
  <si>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</si>
  <si>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</si>
  <si>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</si>
  <si>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</si>
  <si>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</si>
  <si>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</si>
  <si>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</si>
  <si>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</si>
  <si>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</si>
  <si>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</si>
  <si>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</si>
  <si>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</si>
  <si>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</si>
  <si>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</si>
  <si>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</si>
  <si>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</si>
  <si>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</si>
  <si>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</si>
  <si>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</si>
  <si>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</si>
  <si>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</si>
  <si>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</si>
  <si>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</si>
  <si>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</si>
  <si>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</si>
  <si>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</si>
  <si>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</si>
  <si>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</si>
  <si>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</si>
  <si>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</si>
  <si>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</si>
  <si>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</si>
  <si>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</si>
  <si>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</si>
  <si>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</si>
  <si>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</si>
  <si>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</si>
  <si>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 xml:space="preserve">                                               № _____  от " ____   "  _________2019 г.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</si>
  <si>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</si>
  <si>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</si>
  <si>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</si>
  <si>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</si>
  <si>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</si>
  <si>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</si>
  <si>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</si>
  <si>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</si>
  <si>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</si>
  <si>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</si>
  <si>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</si>
  <si>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</si>
  <si>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</si>
  <si>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</si>
  <si>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</si>
  <si>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Утверждено на 2019 год</t>
  </si>
  <si>
    <t>Исполнено на 01.04.2019г</t>
  </si>
  <si>
    <t xml:space="preserve">     Поступление доходов в бюджет  </t>
  </si>
  <si>
    <t xml:space="preserve"> МО Большеколпанское  сельское  поселение на 01.04.2019 год</t>
  </si>
  <si>
    <t>1.03.02.23.0.01.0.000</t>
  </si>
  <si>
    <t>1.03.02.24.0.01.0.000</t>
  </si>
  <si>
    <t>1.03.02.25.0.01.0.000</t>
  </si>
  <si>
    <t>к Решению совета депутатов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</si>
</sst>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9" t="s">
        <v>0</v>
      </c>
      <c r="C1" s="219"/>
      <c r="F1" s="219"/>
      <c r="G1" s="219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2" t="s">
        <v>73</v>
      </c>
      <c r="C3" s="222"/>
      <c r="D3" s="222"/>
      <c r="E3" s="222"/>
      <c r="F3" s="222"/>
      <c r="G3" s="118"/>
    </row>
    <row r="4" spans="1:6" ht="12.75" customHeight="1">
      <c r="A4" s="1"/>
      <c r="B4" s="222" t="s">
        <v>74</v>
      </c>
      <c r="C4" s="222"/>
      <c r="D4" s="222"/>
      <c r="E4" s="222"/>
      <c r="F4" s="222"/>
    </row>
    <row r="5" ht="9" customHeight="1"/>
    <row r="6" ht="12.75" customHeight="1" hidden="1"/>
    <row r="7" spans="1:3" ht="15.75">
      <c r="A7" s="221" t="s">
        <v>37</v>
      </c>
      <c r="B7" s="221"/>
      <c r="C7" s="221"/>
    </row>
    <row r="8" spans="1:5" ht="24" customHeight="1" thickBot="1">
      <c r="A8" s="220" t="s">
        <v>86</v>
      </c>
      <c r="B8" s="220"/>
      <c r="C8" s="220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16384" width="9.140625" style="2" customWidth="1"/>
  </cols>
  <sheetData>
    <row r="1" spans="1:7" ht="12.75" customHeight="1">
      <c r="A1" s="1"/>
      <c r="B1" s="235" t="s">
        <v>211</v>
      </c>
      <c r="C1" s="235"/>
      <c r="D1" s="235"/>
      <c r="E1" s="235"/>
      <c r="F1" s="235"/>
      <c r="G1" s="235"/>
    </row>
    <row r="2" spans="1:7" ht="12.75" customHeight="1">
      <c r="A2" s="63"/>
      <c r="B2" s="223" t="s">
        <v>246</v>
      </c>
      <c r="C2" s="223"/>
      <c r="D2" s="223"/>
      <c r="E2" s="223"/>
      <c r="F2" s="223"/>
      <c r="G2" s="223"/>
    </row>
    <row r="3" spans="1:7" ht="12.75" customHeight="1">
      <c r="A3" s="15"/>
      <c r="B3" s="224" t="s">
        <v>144</v>
      </c>
      <c r="C3" s="224"/>
      <c r="D3" s="224"/>
      <c r="E3" s="224"/>
      <c r="F3" s="224"/>
      <c r="G3" s="224"/>
    </row>
    <row r="4" spans="1:7" ht="12.75" customHeight="1">
      <c r="A4" s="1"/>
      <c r="B4" s="225" t="s">
        <v>223</v>
      </c>
      <c r="C4" s="225"/>
      <c r="D4" s="225"/>
      <c r="E4" s="225"/>
      <c r="F4" s="225"/>
      <c r="G4" s="225"/>
    </row>
    <row r="5" ht="9" customHeight="1"/>
    <row r="6" ht="12.75" customHeight="1" hidden="1"/>
    <row r="7" spans="1:7" ht="18.75" customHeight="1">
      <c r="A7" s="226" t="s">
        <v>241</v>
      </c>
      <c r="B7" s="226"/>
      <c r="C7" s="226"/>
      <c r="D7" s="227"/>
      <c r="E7" s="227"/>
      <c r="F7" s="227"/>
      <c r="G7" s="227"/>
    </row>
    <row r="8" spans="1:7" ht="45.75" customHeight="1">
      <c r="A8" s="226" t="s">
        <v>242</v>
      </c>
      <c r="B8" s="226"/>
      <c r="C8" s="226"/>
      <c r="D8" s="226"/>
      <c r="E8" s="226"/>
      <c r="F8" s="226"/>
      <c r="G8" s="226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30" t="s">
        <v>208</v>
      </c>
      <c r="B10" s="231"/>
      <c r="C10" s="232"/>
      <c r="D10" s="188" t="s">
        <v>209</v>
      </c>
      <c r="E10" s="188" t="s">
        <v>239</v>
      </c>
      <c r="F10" s="188" t="s">
        <v>240</v>
      </c>
      <c r="G10" s="188" t="s">
        <v>49</v>
      </c>
    </row>
    <row r="11" spans="1:7" ht="33" customHeight="1">
      <c r="A11" s="233" t="s">
        <v>222</v>
      </c>
      <c r="B11" s="234"/>
      <c r="C11" s="234"/>
      <c r="D11" s="234"/>
      <c r="E11" s="211">
        <f>E12+E27</f>
        <v>53139.55</v>
      </c>
      <c r="F11" s="203">
        <f>F12+F27</f>
        <v>10485.33</v>
      </c>
      <c r="G11" s="204">
        <f>F11/E11*100</f>
        <v>19.731687603677486</v>
      </c>
    </row>
    <row r="12" spans="1:7" ht="26.25" customHeight="1">
      <c r="A12" s="195"/>
      <c r="B12" s="195"/>
      <c r="C12" s="195"/>
      <c r="D12" s="196" t="s">
        <v>210</v>
      </c>
      <c r="E12" s="213">
        <f>E13+E18+E20+E22+E24</f>
        <v>51983.55</v>
      </c>
      <c r="F12" s="205">
        <f>F13+F18+F20+F22+F24</f>
        <v>10097.93</v>
      </c>
      <c r="G12" s="206">
        <f aca="true" t="shared" si="0" ref="G12:G28">F12/E12*100</f>
        <v>19.425241254204455</v>
      </c>
    </row>
    <row r="13" spans="1:7" ht="42.75">
      <c r="A13" s="197" t="s">
        <v>159</v>
      </c>
      <c r="B13" s="197" t="s">
        <v>183</v>
      </c>
      <c r="C13" s="197" t="s">
        <v>184</v>
      </c>
      <c r="D13" s="198" t="s">
        <v>185</v>
      </c>
      <c r="E13" s="214">
        <f>SUM(E14:E17)</f>
        <v>1421</v>
      </c>
      <c r="F13" s="207">
        <f>F14+F15+F16+F17</f>
        <v>363.58</v>
      </c>
      <c r="G13" s="208">
        <f t="shared" si="0"/>
        <v>25.586206896551722</v>
      </c>
    </row>
    <row r="14" spans="1:7" ht="50.25" customHeight="1">
      <c r="A14" s="193" t="s">
        <v>159</v>
      </c>
      <c r="B14" s="193" t="s">
        <v>243</v>
      </c>
      <c r="C14" s="193" t="s">
        <v>184</v>
      </c>
      <c r="D14" s="194" t="s">
        <v>160</v>
      </c>
      <c r="E14" s="212">
        <v>490</v>
      </c>
      <c r="F14" s="209">
        <v>159.71</v>
      </c>
      <c r="G14" s="210">
        <f t="shared" si="0"/>
        <v>32.59387755102041</v>
      </c>
    </row>
    <row r="15" spans="1:7" ht="57" customHeight="1">
      <c r="A15" s="193" t="s">
        <v>159</v>
      </c>
      <c r="B15" s="193" t="s">
        <v>244</v>
      </c>
      <c r="C15" s="193" t="s">
        <v>184</v>
      </c>
      <c r="D15" s="194" t="s">
        <v>161</v>
      </c>
      <c r="E15" s="212">
        <v>11</v>
      </c>
      <c r="F15" s="209">
        <v>1.12</v>
      </c>
      <c r="G15" s="210">
        <f t="shared" si="0"/>
        <v>10.181818181818182</v>
      </c>
    </row>
    <row r="16" spans="1:7" ht="74.25" customHeight="1">
      <c r="A16" s="193" t="s">
        <v>159</v>
      </c>
      <c r="B16" s="193" t="s">
        <v>245</v>
      </c>
      <c r="C16" s="193" t="s">
        <v>184</v>
      </c>
      <c r="D16" s="194" t="s">
        <v>162</v>
      </c>
      <c r="E16" s="212">
        <v>920</v>
      </c>
      <c r="F16" s="209">
        <v>234.18</v>
      </c>
      <c r="G16" s="210">
        <f t="shared" si="0"/>
        <v>25.45434782608696</v>
      </c>
    </row>
    <row r="17" spans="1:7" ht="54" customHeight="1">
      <c r="A17" s="193" t="s">
        <v>159</v>
      </c>
      <c r="B17" s="193" t="s">
        <v>163</v>
      </c>
      <c r="C17" s="193" t="s">
        <v>184</v>
      </c>
      <c r="D17" s="194" t="s">
        <v>164</v>
      </c>
      <c r="E17" s="212">
        <v>0</v>
      </c>
      <c r="F17" s="209">
        <v>-31.43</v>
      </c>
      <c r="G17" s="210">
        <v>0</v>
      </c>
    </row>
    <row r="18" spans="1:7" ht="30" customHeight="1">
      <c r="A18" s="197" t="s">
        <v>165</v>
      </c>
      <c r="B18" s="197" t="s">
        <v>186</v>
      </c>
      <c r="C18" s="197" t="s">
        <v>184</v>
      </c>
      <c r="D18" s="198" t="s">
        <v>8</v>
      </c>
      <c r="E18" s="214">
        <f>SUM(E19:E19)</f>
        <v>29262.55</v>
      </c>
      <c r="F18" s="207">
        <f>F19</f>
        <v>6303.84</v>
      </c>
      <c r="G18" s="208">
        <f t="shared" si="0"/>
        <v>21.542346787959353</v>
      </c>
    </row>
    <row r="19" spans="1:7" ht="74.25" customHeight="1">
      <c r="A19" s="193" t="s">
        <v>165</v>
      </c>
      <c r="B19" s="193" t="s">
        <v>166</v>
      </c>
      <c r="C19" s="193" t="s">
        <v>184</v>
      </c>
      <c r="D19" s="199" t="s">
        <v>167</v>
      </c>
      <c r="E19" s="212">
        <v>29262.55</v>
      </c>
      <c r="F19" s="209">
        <v>6303.84</v>
      </c>
      <c r="G19" s="210">
        <f t="shared" si="0"/>
        <v>21.542346787959353</v>
      </c>
    </row>
    <row r="20" spans="1:7" ht="25.5" customHeight="1">
      <c r="A20" s="197" t="s">
        <v>165</v>
      </c>
      <c r="B20" s="197" t="s">
        <v>187</v>
      </c>
      <c r="C20" s="197" t="s">
        <v>184</v>
      </c>
      <c r="D20" s="198" t="s">
        <v>109</v>
      </c>
      <c r="E20" s="214">
        <f>SUM(E21:E21)</f>
        <v>100</v>
      </c>
      <c r="F20" s="207">
        <f>F21</f>
        <v>148.82</v>
      </c>
      <c r="G20" s="208">
        <f t="shared" si="0"/>
        <v>148.82</v>
      </c>
    </row>
    <row r="21" spans="1:9" ht="60.75" customHeight="1">
      <c r="A21" s="193" t="s">
        <v>165</v>
      </c>
      <c r="B21" s="193" t="s">
        <v>168</v>
      </c>
      <c r="C21" s="193" t="s">
        <v>184</v>
      </c>
      <c r="D21" s="194" t="s">
        <v>169</v>
      </c>
      <c r="E21" s="212">
        <v>100</v>
      </c>
      <c r="F21" s="209">
        <v>148.82</v>
      </c>
      <c r="G21" s="210">
        <f t="shared" si="0"/>
        <v>148.82</v>
      </c>
      <c r="I21" s="190"/>
    </row>
    <row r="22" spans="1:7" ht="35.25" customHeight="1">
      <c r="A22" s="197" t="s">
        <v>165</v>
      </c>
      <c r="B22" s="197" t="s">
        <v>188</v>
      </c>
      <c r="C22" s="197" t="s">
        <v>184</v>
      </c>
      <c r="D22" s="198" t="s">
        <v>11</v>
      </c>
      <c r="E22" s="214">
        <f>SUM(E23:E23)</f>
        <v>900</v>
      </c>
      <c r="F22" s="207">
        <f>F23</f>
        <v>43.93</v>
      </c>
      <c r="G22" s="208">
        <f t="shared" si="0"/>
        <v>4.881111111111111</v>
      </c>
    </row>
    <row r="23" spans="1:7" ht="81.75" customHeight="1">
      <c r="A23" s="193" t="s">
        <v>165</v>
      </c>
      <c r="B23" s="193" t="s">
        <v>170</v>
      </c>
      <c r="C23" s="193" t="s">
        <v>184</v>
      </c>
      <c r="D23" s="194" t="s">
        <v>171</v>
      </c>
      <c r="E23" s="212">
        <v>900</v>
      </c>
      <c r="F23" s="209">
        <v>43.93</v>
      </c>
      <c r="G23" s="210">
        <f t="shared" si="0"/>
        <v>4.881111111111111</v>
      </c>
    </row>
    <row r="24" spans="1:7" ht="24" customHeight="1">
      <c r="A24" s="197" t="s">
        <v>165</v>
      </c>
      <c r="B24" s="197" t="s">
        <v>189</v>
      </c>
      <c r="C24" s="197" t="s">
        <v>184</v>
      </c>
      <c r="D24" s="198" t="s">
        <v>12</v>
      </c>
      <c r="E24" s="214">
        <f>SUM(E25:E26)</f>
        <v>20300</v>
      </c>
      <c r="F24" s="207">
        <f>F25+F26</f>
        <v>3237.7599999999998</v>
      </c>
      <c r="G24" s="208">
        <f t="shared" si="0"/>
        <v>15.949556650246304</v>
      </c>
    </row>
    <row r="25" spans="1:7" ht="72.75" customHeight="1">
      <c r="A25" s="193" t="s">
        <v>165</v>
      </c>
      <c r="B25" s="193" t="s">
        <v>172</v>
      </c>
      <c r="C25" s="193" t="s">
        <v>184</v>
      </c>
      <c r="D25" s="194" t="s">
        <v>173</v>
      </c>
      <c r="E25" s="212">
        <v>15000</v>
      </c>
      <c r="F25" s="209">
        <v>2835.66</v>
      </c>
      <c r="G25" s="210">
        <f t="shared" si="0"/>
        <v>18.9044</v>
      </c>
    </row>
    <row r="26" spans="1:7" ht="68.25" customHeight="1">
      <c r="A26" s="193" t="s">
        <v>165</v>
      </c>
      <c r="B26" s="193" t="s">
        <v>174</v>
      </c>
      <c r="C26" s="193" t="s">
        <v>184</v>
      </c>
      <c r="D26" s="194" t="s">
        <v>175</v>
      </c>
      <c r="E26" s="212">
        <v>5300</v>
      </c>
      <c r="F26" s="209">
        <v>402.1</v>
      </c>
      <c r="G26" s="210">
        <f t="shared" si="0"/>
        <v>7.586792452830189</v>
      </c>
    </row>
    <row r="27" spans="1:7" ht="32.25" customHeight="1">
      <c r="A27" s="195"/>
      <c r="B27" s="195"/>
      <c r="C27" s="195"/>
      <c r="D27" s="196" t="s">
        <v>190</v>
      </c>
      <c r="E27" s="213">
        <f>E28+E32+E30</f>
        <v>1156</v>
      </c>
      <c r="F27" s="205">
        <f>F28+F30+F32</f>
        <v>387.4</v>
      </c>
      <c r="G27" s="206">
        <f t="shared" si="0"/>
        <v>33.5121107266436</v>
      </c>
    </row>
    <row r="28" spans="1:7" ht="42.75" customHeight="1">
      <c r="A28" s="197" t="s">
        <v>176</v>
      </c>
      <c r="B28" s="197" t="s">
        <v>191</v>
      </c>
      <c r="C28" s="197" t="s">
        <v>192</v>
      </c>
      <c r="D28" s="198" t="s">
        <v>193</v>
      </c>
      <c r="E28" s="214">
        <f>SUM(E29:E29)</f>
        <v>1154</v>
      </c>
      <c r="F28" s="207">
        <f>F29</f>
        <v>239.6</v>
      </c>
      <c r="G28" s="208">
        <f t="shared" si="0"/>
        <v>20.76256499133449</v>
      </c>
    </row>
    <row r="29" spans="1:7" ht="28.5" customHeight="1">
      <c r="A29" s="193" t="s">
        <v>176</v>
      </c>
      <c r="B29" s="193" t="s">
        <v>177</v>
      </c>
      <c r="C29" s="193" t="s">
        <v>194</v>
      </c>
      <c r="D29" s="194" t="s">
        <v>178</v>
      </c>
      <c r="E29" s="212">
        <v>1154</v>
      </c>
      <c r="F29" s="209">
        <v>239.6</v>
      </c>
      <c r="G29" s="210">
        <f>F29/E29*100</f>
        <v>20.76256499133449</v>
      </c>
    </row>
    <row r="30" spans="1:7" ht="28.5" customHeight="1">
      <c r="A30" s="197" t="s">
        <v>176</v>
      </c>
      <c r="B30" s="197" t="s">
        <v>225</v>
      </c>
      <c r="C30" s="197" t="s">
        <v>192</v>
      </c>
      <c r="D30" s="198" t="s">
        <v>226</v>
      </c>
      <c r="E30" s="214">
        <f>E31</f>
        <v>0</v>
      </c>
      <c r="F30" s="207">
        <f>F31+F32</f>
        <v>147.8</v>
      </c>
      <c r="G30" s="208">
        <v>0</v>
      </c>
    </row>
    <row r="31" spans="1:7" ht="28.5" customHeight="1">
      <c r="A31" s="193" t="s">
        <v>176</v>
      </c>
      <c r="B31" s="193" t="s">
        <v>227</v>
      </c>
      <c r="C31" s="193" t="s">
        <v>228</v>
      </c>
      <c r="D31" s="194" t="s">
        <v>229</v>
      </c>
      <c r="E31" s="212">
        <v>0</v>
      </c>
      <c r="F31" s="209">
        <v>147.8</v>
      </c>
      <c r="G31" s="210">
        <v>0</v>
      </c>
    </row>
    <row r="32" spans="1:7" ht="28.5" customHeight="1">
      <c r="A32" s="197" t="s">
        <v>176</v>
      </c>
      <c r="B32" s="197" t="s">
        <v>195</v>
      </c>
      <c r="C32" s="197" t="s">
        <v>192</v>
      </c>
      <c r="D32" s="198" t="s">
        <v>18</v>
      </c>
      <c r="E32" s="214">
        <f>SUM(E33)</f>
        <v>2</v>
      </c>
      <c r="F32" s="207">
        <f>F33</f>
        <v>0</v>
      </c>
      <c r="G32" s="208">
        <f>F32/E32*100</f>
        <v>0</v>
      </c>
    </row>
    <row r="33" spans="1:7" ht="52.5" customHeight="1">
      <c r="A33" s="193" t="s">
        <v>176</v>
      </c>
      <c r="B33" s="193" t="s">
        <v>181</v>
      </c>
      <c r="C33" s="193" t="s">
        <v>196</v>
      </c>
      <c r="D33" s="194" t="s">
        <v>182</v>
      </c>
      <c r="E33" s="212">
        <v>2</v>
      </c>
      <c r="F33" s="209">
        <v>0</v>
      </c>
      <c r="G33" s="210">
        <f>F33/E33*100</f>
        <v>0</v>
      </c>
    </row>
    <row r="34" spans="1:7" ht="26.25" customHeight="1" hidden="1">
      <c r="A34" s="200" t="s">
        <v>176</v>
      </c>
      <c r="B34" s="200" t="s">
        <v>197</v>
      </c>
      <c r="C34" s="200" t="s">
        <v>192</v>
      </c>
      <c r="D34" s="201" t="s">
        <v>198</v>
      </c>
      <c r="E34" s="215"/>
      <c r="F34" s="202"/>
      <c r="G34" s="202"/>
    </row>
    <row r="35" spans="1:7" ht="33.75" customHeight="1">
      <c r="A35" s="195" t="s">
        <v>176</v>
      </c>
      <c r="B35" s="195" t="s">
        <v>199</v>
      </c>
      <c r="C35" s="195" t="s">
        <v>192</v>
      </c>
      <c r="D35" s="196" t="s">
        <v>200</v>
      </c>
      <c r="E35" s="213">
        <f>E36+E38+E43+E46+E48</f>
        <v>13485.43</v>
      </c>
      <c r="F35" s="205">
        <f>F36+F38+F43+F46</f>
        <v>1976.25</v>
      </c>
      <c r="G35" s="206">
        <f>F35/E35*100</f>
        <v>14.654705115076046</v>
      </c>
    </row>
    <row r="36" spans="1:7" ht="25.5">
      <c r="A36" s="197" t="s">
        <v>176</v>
      </c>
      <c r="B36" s="197" t="s">
        <v>201</v>
      </c>
      <c r="C36" s="197" t="s">
        <v>224</v>
      </c>
      <c r="D36" s="191" t="s">
        <v>215</v>
      </c>
      <c r="E36" s="214">
        <f>E37</f>
        <v>8020.8</v>
      </c>
      <c r="F36" s="207">
        <f>F37</f>
        <v>963.69</v>
      </c>
      <c r="G36" s="208">
        <f aca="true" t="shared" si="1" ref="G36:G48">F36/E36*100</f>
        <v>12.01488629563136</v>
      </c>
    </row>
    <row r="37" spans="1:7" ht="33" customHeight="1">
      <c r="A37" s="193" t="s">
        <v>176</v>
      </c>
      <c r="B37" s="193" t="s">
        <v>216</v>
      </c>
      <c r="C37" s="193" t="s">
        <v>224</v>
      </c>
      <c r="D37" s="192" t="s">
        <v>217</v>
      </c>
      <c r="E37" s="212">
        <v>8020.8</v>
      </c>
      <c r="F37" s="209">
        <v>963.69</v>
      </c>
      <c r="G37" s="210">
        <f t="shared" si="1"/>
        <v>12.01488629563136</v>
      </c>
    </row>
    <row r="38" spans="1:7" ht="33" customHeight="1">
      <c r="A38" s="197" t="s">
        <v>176</v>
      </c>
      <c r="B38" s="197" t="s">
        <v>201</v>
      </c>
      <c r="C38" s="197" t="s">
        <v>224</v>
      </c>
      <c r="D38" s="198" t="s">
        <v>202</v>
      </c>
      <c r="E38" s="214">
        <f>E39+E42+E41+E40</f>
        <v>4802.17</v>
      </c>
      <c r="F38" s="207">
        <f>F39+F42+F40+F41</f>
        <v>939.46</v>
      </c>
      <c r="G38" s="208">
        <f t="shared" si="1"/>
        <v>19.563239118981627</v>
      </c>
    </row>
    <row r="39" spans="1:7" ht="42" customHeight="1">
      <c r="A39" s="193" t="s">
        <v>176</v>
      </c>
      <c r="B39" s="193" t="s">
        <v>218</v>
      </c>
      <c r="C39" s="193" t="s">
        <v>224</v>
      </c>
      <c r="D39" s="194" t="s">
        <v>219</v>
      </c>
      <c r="E39" s="212">
        <v>1749.9</v>
      </c>
      <c r="F39" s="209">
        <v>0</v>
      </c>
      <c r="G39" s="210">
        <f t="shared" si="1"/>
        <v>0</v>
      </c>
    </row>
    <row r="40" spans="1:7" ht="42" customHeight="1" hidden="1">
      <c r="A40" s="193" t="s">
        <v>176</v>
      </c>
      <c r="B40" s="193" t="s">
        <v>232</v>
      </c>
      <c r="C40" s="193" t="s">
        <v>233</v>
      </c>
      <c r="D40" s="194" t="s">
        <v>234</v>
      </c>
      <c r="E40" s="212">
        <v>0</v>
      </c>
      <c r="F40" s="209">
        <v>0</v>
      </c>
      <c r="G40" s="210" t="e">
        <f>F40/E40*100</f>
        <v>#DIV/0!</v>
      </c>
    </row>
    <row r="41" spans="1:7" ht="42" customHeight="1">
      <c r="A41" s="193" t="s">
        <v>176</v>
      </c>
      <c r="B41" s="193" t="s">
        <v>230</v>
      </c>
      <c r="C41" s="193" t="s">
        <v>224</v>
      </c>
      <c r="D41" s="194" t="s">
        <v>231</v>
      </c>
      <c r="E41" s="212">
        <v>0</v>
      </c>
      <c r="F41" s="209">
        <v>939.46</v>
      </c>
      <c r="G41" s="210">
        <v>0</v>
      </c>
    </row>
    <row r="42" spans="1:7" ht="38.25" customHeight="1">
      <c r="A42" s="193" t="s">
        <v>176</v>
      </c>
      <c r="B42" s="193" t="s">
        <v>220</v>
      </c>
      <c r="C42" s="193" t="s">
        <v>224</v>
      </c>
      <c r="D42" s="194" t="s">
        <v>221</v>
      </c>
      <c r="E42" s="212">
        <v>3052.27</v>
      </c>
      <c r="F42" s="209">
        <v>0</v>
      </c>
      <c r="G42" s="210">
        <f t="shared" si="1"/>
        <v>0</v>
      </c>
    </row>
    <row r="43" spans="1:7" ht="42.75">
      <c r="A43" s="197" t="s">
        <v>176</v>
      </c>
      <c r="B43" s="197" t="s">
        <v>203</v>
      </c>
      <c r="C43" s="197" t="s">
        <v>224</v>
      </c>
      <c r="D43" s="198" t="s">
        <v>204</v>
      </c>
      <c r="E43" s="214">
        <f>SUM(E44:E45)</f>
        <v>281.82</v>
      </c>
      <c r="F43" s="207">
        <f>F44+F45</f>
        <v>73.1</v>
      </c>
      <c r="G43" s="208">
        <f t="shared" si="1"/>
        <v>25.938542331984955</v>
      </c>
    </row>
    <row r="44" spans="1:7" ht="60">
      <c r="A44" s="193" t="s">
        <v>176</v>
      </c>
      <c r="B44" s="193" t="s">
        <v>212</v>
      </c>
      <c r="C44" s="193" t="s">
        <v>224</v>
      </c>
      <c r="D44" s="194" t="s">
        <v>179</v>
      </c>
      <c r="E44" s="212">
        <v>278.3</v>
      </c>
      <c r="F44" s="209">
        <v>69.58</v>
      </c>
      <c r="G44" s="210">
        <f t="shared" si="1"/>
        <v>25.001796622349982</v>
      </c>
    </row>
    <row r="45" spans="1:7" ht="45">
      <c r="A45" s="193" t="s">
        <v>176</v>
      </c>
      <c r="B45" s="193" t="s">
        <v>213</v>
      </c>
      <c r="C45" s="193" t="s">
        <v>224</v>
      </c>
      <c r="D45" s="194" t="s">
        <v>180</v>
      </c>
      <c r="E45" s="212">
        <v>3.52</v>
      </c>
      <c r="F45" s="209">
        <v>3.52</v>
      </c>
      <c r="G45" s="210">
        <f t="shared" si="1"/>
        <v>100</v>
      </c>
    </row>
    <row r="46" spans="1:7" ht="25.5">
      <c r="A46" s="197" t="s">
        <v>176</v>
      </c>
      <c r="B46" s="197" t="s">
        <v>205</v>
      </c>
      <c r="C46" s="197" t="s">
        <v>224</v>
      </c>
      <c r="D46" s="198" t="s">
        <v>206</v>
      </c>
      <c r="E46" s="214">
        <f>SUM(E47:E47)</f>
        <v>380.64</v>
      </c>
      <c r="F46" s="207">
        <f>F47</f>
        <v>0</v>
      </c>
      <c r="G46" s="208">
        <f t="shared" si="1"/>
        <v>0</v>
      </c>
    </row>
    <row r="47" spans="1:7" ht="29.25" customHeight="1">
      <c r="A47" s="193" t="s">
        <v>176</v>
      </c>
      <c r="B47" s="193" t="s">
        <v>214</v>
      </c>
      <c r="C47" s="193" t="s">
        <v>224</v>
      </c>
      <c r="D47" s="194" t="s">
        <v>106</v>
      </c>
      <c r="E47" s="212">
        <v>380.64</v>
      </c>
      <c r="F47" s="209">
        <v>0</v>
      </c>
      <c r="G47" s="210">
        <f t="shared" si="1"/>
        <v>0</v>
      </c>
    </row>
    <row r="48" spans="1:7" ht="15.75" hidden="1">
      <c r="A48" s="197" t="s">
        <v>176</v>
      </c>
      <c r="B48" s="197" t="s">
        <v>237</v>
      </c>
      <c r="C48" s="197" t="s">
        <v>224</v>
      </c>
      <c r="D48" s="198" t="s">
        <v>235</v>
      </c>
      <c r="E48" s="214">
        <f>SUM(E49:E49)</f>
        <v>0</v>
      </c>
      <c r="F48" s="207">
        <f>F49</f>
        <v>0</v>
      </c>
      <c r="G48" s="210" t="e">
        <f t="shared" si="1"/>
        <v>#DIV/0!</v>
      </c>
    </row>
    <row r="49" spans="1:7" ht="1.5" customHeight="1">
      <c r="A49" s="193" t="s">
        <v>176</v>
      </c>
      <c r="B49" s="193" t="s">
        <v>238</v>
      </c>
      <c r="C49" s="193" t="s">
        <v>224</v>
      </c>
      <c r="D49" s="194" t="s">
        <v>236</v>
      </c>
      <c r="E49" s="212">
        <v>0</v>
      </c>
      <c r="F49" s="209">
        <v>0</v>
      </c>
      <c r="G49" s="210">
        <v>0</v>
      </c>
    </row>
    <row r="50" spans="1:7" ht="15.75">
      <c r="A50" s="228" t="s">
        <v>207</v>
      </c>
      <c r="B50" s="229"/>
      <c r="C50" s="229"/>
      <c r="D50" s="229"/>
      <c r="E50" s="216">
        <f>E12+E27+E35</f>
        <v>66624.98000000001</v>
      </c>
      <c r="F50" s="217">
        <f>F35+F27+F12</f>
        <v>12461.58</v>
      </c>
      <c r="G50" s="218">
        <f>F50/E50*100</f>
        <v>18.70406565225235</v>
      </c>
    </row>
    <row r="51" ht="12.75"/>
    <row r="52" ht="12.75"/>
    <row r="53" ht="12.75"/>
    <row r="54" ht="12.75"/>
  </sheetData>
  <sheetProtection/>
  <mergeCells count="9">
    <mergeCell ref="B1:G1"/>
    <mergeCell ref="B2:G2"/>
    <mergeCell ref="B3:G3"/>
    <mergeCell ref="B4:G4"/>
    <mergeCell ref="A7:G7"/>
    <mergeCell ref="A8:G8"/>
    <mergeCell ref="A50:D50"/>
    <mergeCell ref="A10:C10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2019-03-13T09:05:42Z</cp:lastPrinted>
  <dcterms:created xsi:type="dcterms:W3CDTF">1996-10-08T23:32:33Z</dcterms:created>
  <dcterms:modified xsi:type="dcterms:W3CDTF">2019-06-10T07:19:48Z</dcterms:modified>
  <cp:category/>
  <cp:version/>
  <cp:contentType/>
  <cp:contentStatus/>
</cp:coreProperties>
</file>