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<sst xmlns="http://schemas.openxmlformats.org/spreadsheetml/2006/main" count="394" uniqueCount="256">
  <si>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</si>
  <si>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</si>
  <si>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</si>
  <si>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</si>
  <si>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</si>
  <si>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</si>
  <si>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</si>
  <si>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</si>
  <si>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</si>
  <si>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</si>
  <si>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</si>
  <si>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</si>
  <si>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</si>
  <si>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</si>
  <si>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</si>
  <si>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</si>
  <si>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</si>
  <si>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</si>
  <si>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</si>
  <si>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</si>
  <si>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</si>
  <si>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</si>
  <si>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</si>
  <si>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</si>
  <si>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</si>
  <si>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</si>
  <si>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</si>
  <si>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</si>
  <si>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</si>
  <si>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</si>
  <si>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</si>
  <si>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</si>
  <si>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</si>
  <si>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</si>
  <si>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</si>
  <si>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</si>
  <si>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</si>
  <si>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</si>
  <si>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</si>
  <si>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</si>
  <si>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</si>
  <si>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</si>
  <si>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</si>
  <si>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</si>
  <si>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</si>
  <si>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</si>
  <si>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</si>
  <si>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</si>
  <si>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</si>
  <si>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</si>
  <si>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</si>
  <si>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</si>
  <si>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</si>
  <si>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</si>
  <si>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</si>
  <si>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</si>
  <si>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</si>
  <si>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</si>
  <si>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</si>
  <si>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</si>
  <si>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</si>
  <si>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</si>
  <si>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</si>
  <si>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</si>
  <si>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</si>
  <si>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</si>
  <si>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</si>
  <si>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</si>
  <si>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</si>
  <si>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</si>
  <si>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</si>
  <si>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</si>
  <si>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</si>
  <si>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</si>
  <si>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</si>
  <si>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</si>
  <si>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</si>
  <si>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</si>
  <si>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</si>
  <si>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</si>
  <si>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</si>
  <si>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</si>
  <si>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</si>
  <si>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</si>
  <si>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</si>
  <si>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</si>
  <si>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</si>
  <si>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</si>
  <si>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</si>
  <si>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</si>
  <si>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</si>
  <si>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</si>
  <si>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</si>
  <si>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</si>
  <si>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</si>
  <si>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</si>
  <si>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</si>
  <si>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</si>
  <si>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</si>
  <si>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</si>
  <si>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</si>
  <si>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</si>
  <si>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</si>
  <si>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</si>
  <si>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</si>
  <si>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</si>
  <si>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</si>
  <si>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</si>
  <si>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</si>
  <si>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</si>
  <si>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</si>
  <si>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</si>
  <si>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</si>
  <si>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</si>
  <si>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</si>
  <si>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</si>
  <si>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</si>
  <si>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</si>
  <si>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</si>
  <si>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</si>
  <si>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</si>
  <si>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</si>
  <si>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</si>
  <si>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</si>
  <si>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</si>
  <si>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</si>
  <si>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</si>
  <si>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</si>
  <si>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</si>
  <si>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</si>
  <si>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</si>
  <si>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</si>
  <si>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</si>
  <si>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</si>
  <si>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</si>
  <si>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</si>
  <si>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</si>
  <si>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</si>
  <si>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</si>
  <si>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</si>
  <si>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</si>
  <si>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</si>
  <si>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</si>
  <si>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</si>
  <si>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</si>
  <si>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</si>
  <si>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</si>
  <si>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</si>
  <si>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</si>
  <si>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</si>
  <si>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</si>
  <si>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</si>
  <si>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</si>
  <si>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</si>
  <si>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</si>
  <si>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</si>
  <si>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</si>
  <si>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</si>
  <si>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</si>
  <si>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</si>
  <si>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</si>
  <si>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</si>
  <si>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</si>
  <si>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</si>
  <si>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</si>
  <si>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</si>
  <si>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</si>
  <si>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</si>
  <si>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</si>
  <si>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</si>
  <si>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</si>
  <si>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</si>
  <si>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</si>
  <si>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</si>
  <si>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</si>
  <si>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</si>
  <si>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</si>
  <si>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</si>
  <si>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</si>
  <si>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</si>
  <si>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</si>
  <si>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</si>
  <si>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</si>
  <si>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</si>
  <si>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</si>
  <si>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</si>
  <si>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</si>
  <si>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</si>
  <si>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</si>
  <si>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</si>
  <si>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</si>
  <si>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</si>
  <si>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</si>
  <si>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</si>
  <si>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</si>
  <si>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</si>
  <si>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</si>
  <si>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</si>
  <si>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</si>
  <si>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</si>
  <si>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</si>
  <si>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</si>
  <si>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</si>
  <si>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</si>
  <si>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</si>
  <si>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</si>
  <si>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</si>
  <si>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</si>
  <si>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</si>
  <si>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</si>
  <si>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</si>
  <si>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</si>
  <si>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</si>
  <si>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</si>
  <si>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</si>
  <si>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</si>
  <si>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</si>
  <si>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</si>
  <si>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</si>
  <si>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</si>
  <si>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</si>
  <si>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</si>
  <si>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</si>
  <si>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</si>
  <si>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</si>
  <si>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</si>
  <si>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</si>
  <si>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</si>
  <si>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</si>
  <si>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</si>
  <si>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</si>
  <si>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</si>
  <si>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</si>
  <si>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</si>
  <si>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</si>
  <si>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</si>
  <si>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</si>
  <si>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</si>
  <si>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</si>
  <si>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</si>
  <si>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1.16.02.02.0.02.0000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</si>
  <si>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</si>
  <si>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</si>
  <si>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</si>
  <si>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</si>
  <si>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</si>
  <si>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>Утверждено на 2021 год</t>
  </si>
  <si>
    <t>Исполнено на 01.04.2021г</t>
  </si>
  <si>
    <t>1.16.07.01.0.01.0000</t>
  </si>
  <si>
    <t>Штрафы, неустойки,пени, уплаченные в случае просрочки исполнения поставщиком обязательств, предусмотренных муниципальным контрактом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</si>
  <si>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</si>
  <si>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</si>
  <si>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2.02.20.07.7.10.0000</t>
  </si>
  <si>
    <t xml:space="preserve"> МО Большеколпанское  сельское  поселение на 01.04.2021 год</t>
  </si>
  <si>
    <t>к  Решению Совета депутатов</t>
  </si>
  <si>
    <t xml:space="preserve">                                               № 17  от "13" мая 2021 г.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</si>
</sst>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%"/>
    <numFmt numFmtId="193" formatCode="0.0000%"/>
    <numFmt numFmtId="194" formatCode="0.0000"/>
    <numFmt numFmtId="195" formatCode="0.00000"/>
    <numFmt numFmtId="196" formatCode="0.000"/>
    <numFmt numFmtId="197" formatCode="[$-FC19]d\ mmmm\ yyyy\ &quot;г.&quot;"/>
    <numFmt numFmtId="198" formatCode="?"/>
    <numFmt numFmtId="199" formatCode="0.00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7" fontId="2" fillId="0" borderId="23" xfId="60" applyFont="1" applyBorder="1" applyAlignment="1">
      <alignment/>
    </xf>
    <xf numFmtId="187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7" fontId="2" fillId="0" borderId="23" xfId="60" applyFont="1" applyBorder="1" applyAlignment="1">
      <alignment horizontal="center"/>
    </xf>
    <xf numFmtId="187" fontId="8" fillId="0" borderId="23" xfId="60" applyFont="1" applyBorder="1" applyAlignment="1">
      <alignment/>
    </xf>
    <xf numFmtId="187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7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9" fontId="8" fillId="35" borderId="27" xfId="0" applyNumberFormat="1" applyFont="1" applyFill="1" applyBorder="1" applyAlignment="1">
      <alignment/>
    </xf>
    <xf numFmtId="187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9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7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7" fontId="2" fillId="0" borderId="23" xfId="60" applyFont="1" applyBorder="1" applyAlignment="1">
      <alignment vertical="center"/>
    </xf>
    <xf numFmtId="187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7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7" fontId="2" fillId="0" borderId="23" xfId="60" applyFont="1" applyBorder="1" applyAlignment="1">
      <alignment horizontal="center" vertical="center"/>
    </xf>
    <xf numFmtId="179" fontId="8" fillId="35" borderId="22" xfId="0" applyNumberFormat="1" applyFont="1" applyFill="1" applyBorder="1" applyAlignment="1">
      <alignment vertical="center"/>
    </xf>
    <xf numFmtId="179" fontId="8" fillId="33" borderId="30" xfId="0" applyNumberFormat="1" applyFont="1" applyFill="1" applyBorder="1" applyAlignment="1">
      <alignment horizontal="center" vertical="center"/>
    </xf>
    <xf numFmtId="187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7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7" fontId="2" fillId="0" borderId="22" xfId="60" applyFont="1" applyFill="1" applyBorder="1" applyAlignment="1">
      <alignment vertical="center"/>
    </xf>
    <xf numFmtId="187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7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7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7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7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7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7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7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7" fontId="8" fillId="0" borderId="36" xfId="60" applyFont="1" applyFill="1" applyBorder="1" applyAlignment="1">
      <alignment vertical="center"/>
    </xf>
    <xf numFmtId="187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7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8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8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8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8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8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8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8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8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8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32" t="s">
        <v>0</v>
      </c>
      <c r="C1" s="232"/>
      <c r="F1" s="232"/>
      <c r="G1" s="23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5" t="s">
        <v>73</v>
      </c>
      <c r="C3" s="235"/>
      <c r="D3" s="235"/>
      <c r="E3" s="235"/>
      <c r="F3" s="235"/>
      <c r="G3" s="118"/>
    </row>
    <row r="4" spans="1:6" ht="12.75" customHeight="1">
      <c r="A4" s="1"/>
      <c r="B4" s="235" t="s">
        <v>74</v>
      </c>
      <c r="C4" s="235"/>
      <c r="D4" s="235"/>
      <c r="E4" s="235"/>
      <c r="F4" s="235"/>
    </row>
    <row r="5" ht="9" customHeight="1"/>
    <row r="6" ht="12.75" customHeight="1" hidden="1"/>
    <row r="7" spans="1:3" ht="15.75">
      <c r="A7" s="234" t="s">
        <v>37</v>
      </c>
      <c r="B7" s="234"/>
      <c r="C7" s="234"/>
    </row>
    <row r="8" spans="1:5" ht="24" customHeight="1" thickBot="1">
      <c r="A8" s="233" t="s">
        <v>86</v>
      </c>
      <c r="B8" s="233"/>
      <c r="C8" s="23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5.710937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43" t="s">
        <v>210</v>
      </c>
      <c r="C1" s="243"/>
      <c r="D1" s="243"/>
      <c r="E1" s="243"/>
      <c r="F1" s="243"/>
      <c r="G1" s="243"/>
    </row>
    <row r="2" spans="1:7" ht="12.75" customHeight="1">
      <c r="A2" s="63"/>
      <c r="B2" s="244" t="s">
        <v>254</v>
      </c>
      <c r="C2" s="244"/>
      <c r="D2" s="244"/>
      <c r="E2" s="244"/>
      <c r="F2" s="244"/>
      <c r="G2" s="244"/>
    </row>
    <row r="3" spans="1:7" ht="12.75" customHeight="1">
      <c r="A3" s="15"/>
      <c r="B3" s="245" t="s">
        <v>144</v>
      </c>
      <c r="C3" s="245"/>
      <c r="D3" s="245"/>
      <c r="E3" s="245"/>
      <c r="F3" s="245"/>
      <c r="G3" s="245"/>
    </row>
    <row r="4" spans="1:7" ht="12.75" customHeight="1">
      <c r="A4" s="1"/>
      <c r="B4" s="246" t="s">
        <v>255</v>
      </c>
      <c r="C4" s="246"/>
      <c r="D4" s="246"/>
      <c r="E4" s="246"/>
      <c r="F4" s="246"/>
      <c r="G4" s="246"/>
    </row>
    <row r="5" ht="9" customHeight="1"/>
    <row r="6" ht="12.75" customHeight="1" hidden="1"/>
    <row r="7" spans="1:7" ht="18.75" customHeight="1">
      <c r="A7" s="247" t="s">
        <v>229</v>
      </c>
      <c r="B7" s="247"/>
      <c r="C7" s="247"/>
      <c r="D7" s="248"/>
      <c r="E7" s="248"/>
      <c r="F7" s="248"/>
      <c r="G7" s="248"/>
    </row>
    <row r="8" spans="1:7" ht="45.75" customHeight="1">
      <c r="A8" s="247" t="s">
        <v>253</v>
      </c>
      <c r="B8" s="247"/>
      <c r="C8" s="247"/>
      <c r="D8" s="247"/>
      <c r="E8" s="247"/>
      <c r="F8" s="247"/>
      <c r="G8" s="247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8" t="s">
        <v>207</v>
      </c>
      <c r="B10" s="239"/>
      <c r="C10" s="240"/>
      <c r="D10" s="188" t="s">
        <v>208</v>
      </c>
      <c r="E10" s="188" t="s">
        <v>246</v>
      </c>
      <c r="F10" s="188" t="s">
        <v>247</v>
      </c>
      <c r="G10" s="188" t="s">
        <v>49</v>
      </c>
    </row>
    <row r="11" spans="1:7" ht="33" customHeight="1">
      <c r="A11" s="241" t="s">
        <v>218</v>
      </c>
      <c r="B11" s="242"/>
      <c r="C11" s="242"/>
      <c r="D11" s="242"/>
      <c r="E11" s="208">
        <f>E12+E27</f>
        <v>50402.45</v>
      </c>
      <c r="F11" s="200">
        <f>F12+F27</f>
        <v>9273.34</v>
      </c>
      <c r="G11" s="201">
        <f>F11/E11*100</f>
        <v>18.39858975109345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49146</v>
      </c>
      <c r="F12" s="202">
        <f>F13+F18+F20+F22+F24</f>
        <v>8995.17</v>
      </c>
      <c r="G12" s="203">
        <f aca="true" t="shared" si="0" ref="G12:G28">F12/E12*100</f>
        <v>18.302954462214625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1491</v>
      </c>
      <c r="F13" s="204">
        <f>F14+F15+F16+F17</f>
        <v>357.42</v>
      </c>
      <c r="G13" s="205">
        <f t="shared" si="0"/>
        <v>23.971830985915492</v>
      </c>
    </row>
    <row r="14" spans="1:7" ht="50.25" customHeight="1">
      <c r="A14" s="193" t="s">
        <v>159</v>
      </c>
      <c r="B14" s="193" t="s">
        <v>230</v>
      </c>
      <c r="C14" s="193" t="s">
        <v>183</v>
      </c>
      <c r="D14" s="194" t="s">
        <v>160</v>
      </c>
      <c r="E14" s="209">
        <v>490</v>
      </c>
      <c r="F14" s="206">
        <v>160.4</v>
      </c>
      <c r="G14" s="207">
        <f t="shared" si="0"/>
        <v>32.734693877551024</v>
      </c>
    </row>
    <row r="15" spans="1:7" ht="57" customHeight="1">
      <c r="A15" s="193" t="s">
        <v>159</v>
      </c>
      <c r="B15" s="193" t="s">
        <v>231</v>
      </c>
      <c r="C15" s="193" t="s">
        <v>183</v>
      </c>
      <c r="D15" s="194" t="s">
        <v>161</v>
      </c>
      <c r="E15" s="209">
        <v>11</v>
      </c>
      <c r="F15" s="206">
        <v>1.13</v>
      </c>
      <c r="G15" s="207">
        <f t="shared" si="0"/>
        <v>10.272727272727272</v>
      </c>
    </row>
    <row r="16" spans="1:7" ht="74.25" customHeight="1">
      <c r="A16" s="193" t="s">
        <v>159</v>
      </c>
      <c r="B16" s="193" t="s">
        <v>232</v>
      </c>
      <c r="C16" s="193" t="s">
        <v>183</v>
      </c>
      <c r="D16" s="194" t="s">
        <v>162</v>
      </c>
      <c r="E16" s="209">
        <v>990</v>
      </c>
      <c r="F16" s="206">
        <v>224.54</v>
      </c>
      <c r="G16" s="207">
        <f t="shared" si="0"/>
        <v>22.680808080808077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-28.65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6701.92</v>
      </c>
      <c r="G18" s="205">
        <f t="shared" si="0"/>
        <v>24.821925925925925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6701.92</v>
      </c>
      <c r="G19" s="207">
        <f t="shared" si="0"/>
        <v>24.821925925925925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155</v>
      </c>
      <c r="F20" s="204">
        <f>F21</f>
        <v>0</v>
      </c>
      <c r="G20" s="205">
        <f t="shared" si="0"/>
        <v>0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155</v>
      </c>
      <c r="F21" s="206">
        <v>0</v>
      </c>
      <c r="G21" s="207">
        <f t="shared" si="0"/>
        <v>0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1000</v>
      </c>
      <c r="F22" s="204">
        <f>F23</f>
        <v>503.69</v>
      </c>
      <c r="G22" s="205">
        <f t="shared" si="0"/>
        <v>50.369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1000</v>
      </c>
      <c r="F23" s="206">
        <v>503.69</v>
      </c>
      <c r="G23" s="207">
        <f t="shared" si="0"/>
        <v>50.369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19500</v>
      </c>
      <c r="F24" s="204">
        <f>F25+F26</f>
        <v>1432.14</v>
      </c>
      <c r="G24" s="205">
        <f t="shared" si="0"/>
        <v>7.344307692307693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15000</v>
      </c>
      <c r="F25" s="206">
        <v>922.97</v>
      </c>
      <c r="G25" s="207">
        <f t="shared" si="0"/>
        <v>6.153133333333334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509.17</v>
      </c>
      <c r="G26" s="207">
        <f t="shared" si="0"/>
        <v>11.31488888888889</v>
      </c>
    </row>
    <row r="27" spans="1:7" ht="32.25" customHeight="1">
      <c r="A27" s="195"/>
      <c r="B27" s="195"/>
      <c r="C27" s="195"/>
      <c r="D27" s="196" t="s">
        <v>189</v>
      </c>
      <c r="E27" s="210">
        <f>E28+E30+E37+E32+E34</f>
        <v>1256.45</v>
      </c>
      <c r="F27" s="202">
        <f>F28+F30+F37+F32+F34</f>
        <v>278.17</v>
      </c>
      <c r="G27" s="203">
        <f t="shared" si="0"/>
        <v>22.13936089776752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243.99</v>
      </c>
      <c r="G28" s="205">
        <f t="shared" si="0"/>
        <v>19.574792410445667</v>
      </c>
    </row>
    <row r="29" spans="1:7" ht="27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243.99</v>
      </c>
      <c r="G29" s="207">
        <f>F29/E29*100</f>
        <v>19.574792410445667</v>
      </c>
    </row>
    <row r="30" spans="1:7" ht="40.5" customHeight="1" hidden="1">
      <c r="A30" s="197" t="s">
        <v>176</v>
      </c>
      <c r="B30" s="197" t="s">
        <v>220</v>
      </c>
      <c r="C30" s="197" t="s">
        <v>191</v>
      </c>
      <c r="D30" s="198" t="s">
        <v>221</v>
      </c>
      <c r="E30" s="211">
        <f>E31</f>
        <v>0</v>
      </c>
      <c r="F30" s="204">
        <f>F31</f>
        <v>0</v>
      </c>
      <c r="G30" s="205">
        <v>0</v>
      </c>
    </row>
    <row r="31" spans="1:7" ht="27.75" customHeight="1" hidden="1">
      <c r="A31" s="193" t="s">
        <v>176</v>
      </c>
      <c r="B31" s="193" t="s">
        <v>222</v>
      </c>
      <c r="C31" s="193" t="s">
        <v>223</v>
      </c>
      <c r="D31" s="194" t="s">
        <v>224</v>
      </c>
      <c r="E31" s="209">
        <v>0</v>
      </c>
      <c r="F31" s="206">
        <v>0</v>
      </c>
      <c r="G31" s="207">
        <v>0</v>
      </c>
    </row>
    <row r="32" spans="1:7" ht="0" customHeight="1" hidden="1">
      <c r="A32" s="197" t="s">
        <v>176</v>
      </c>
      <c r="B32" s="197" t="s">
        <v>241</v>
      </c>
      <c r="C32" s="197" t="s">
        <v>191</v>
      </c>
      <c r="D32" s="198" t="s">
        <v>242</v>
      </c>
      <c r="E32" s="211">
        <f>E33</f>
        <v>0</v>
      </c>
      <c r="F32" s="204">
        <f>F33</f>
        <v>0</v>
      </c>
      <c r="G32" s="205">
        <v>100</v>
      </c>
    </row>
    <row r="33" spans="1:7" ht="45" customHeight="1" hidden="1">
      <c r="A33" s="227" t="s">
        <v>176</v>
      </c>
      <c r="B33" s="227" t="s">
        <v>243</v>
      </c>
      <c r="C33" s="227" t="s">
        <v>244</v>
      </c>
      <c r="D33" s="230" t="s">
        <v>245</v>
      </c>
      <c r="E33" s="228">
        <v>0</v>
      </c>
      <c r="F33" s="229">
        <v>0</v>
      </c>
      <c r="G33" s="207">
        <v>100</v>
      </c>
    </row>
    <row r="34" spans="1:7" ht="36.75" customHeight="1">
      <c r="A34" s="197" t="s">
        <v>176</v>
      </c>
      <c r="B34" s="197" t="s">
        <v>194</v>
      </c>
      <c r="C34" s="197" t="s">
        <v>191</v>
      </c>
      <c r="D34" s="198" t="s">
        <v>18</v>
      </c>
      <c r="E34" s="211">
        <f>E35</f>
        <v>10</v>
      </c>
      <c r="F34" s="204">
        <f>F35+F36</f>
        <v>34.18</v>
      </c>
      <c r="G34" s="205">
        <f>F34/E34*100</f>
        <v>341.8</v>
      </c>
    </row>
    <row r="35" spans="1:7" ht="51" customHeight="1">
      <c r="A35" s="193" t="s">
        <v>176</v>
      </c>
      <c r="B35" s="193" t="s">
        <v>240</v>
      </c>
      <c r="C35" s="193" t="s">
        <v>195</v>
      </c>
      <c r="D35" s="194" t="s">
        <v>181</v>
      </c>
      <c r="E35" s="209">
        <v>10</v>
      </c>
      <c r="F35" s="206">
        <v>0</v>
      </c>
      <c r="G35" s="207">
        <f>F35/E35*100</f>
        <v>0</v>
      </c>
    </row>
    <row r="36" spans="1:7" ht="53.25" customHeight="1">
      <c r="A36" s="193" t="s">
        <v>176</v>
      </c>
      <c r="B36" s="193" t="s">
        <v>248</v>
      </c>
      <c r="C36" s="193" t="s">
        <v>195</v>
      </c>
      <c r="D36" s="194" t="s">
        <v>249</v>
      </c>
      <c r="E36" s="209">
        <v>0</v>
      </c>
      <c r="F36" s="206">
        <v>34.18</v>
      </c>
      <c r="G36" s="207">
        <f>F36*100</f>
        <v>3418</v>
      </c>
    </row>
    <row r="37" spans="1:7" ht="0" customHeight="1" hidden="1">
      <c r="A37" s="215" t="s">
        <v>176</v>
      </c>
      <c r="B37" s="215" t="s">
        <v>196</v>
      </c>
      <c r="C37" s="215" t="s">
        <v>191</v>
      </c>
      <c r="D37" s="216" t="s">
        <v>197</v>
      </c>
      <c r="E37" s="217">
        <f>E38</f>
        <v>0</v>
      </c>
      <c r="F37" s="218">
        <f>F38</f>
        <v>0</v>
      </c>
      <c r="G37" s="219">
        <f>G38</f>
        <v>0</v>
      </c>
    </row>
    <row r="38" spans="1:7" ht="21" customHeight="1" hidden="1">
      <c r="A38" s="193" t="s">
        <v>176</v>
      </c>
      <c r="B38" s="193" t="s">
        <v>233</v>
      </c>
      <c r="C38" s="193" t="s">
        <v>234</v>
      </c>
      <c r="D38" s="194" t="s">
        <v>235</v>
      </c>
      <c r="E38" s="209">
        <v>0</v>
      </c>
      <c r="F38" s="206">
        <v>0</v>
      </c>
      <c r="G38" s="207">
        <v>0</v>
      </c>
    </row>
    <row r="39" spans="1:7" ht="33.75" customHeight="1">
      <c r="A39" s="195" t="s">
        <v>176</v>
      </c>
      <c r="B39" s="231" t="s">
        <v>198</v>
      </c>
      <c r="C39" s="195" t="s">
        <v>191</v>
      </c>
      <c r="D39" s="196" t="s">
        <v>199</v>
      </c>
      <c r="E39" s="210">
        <f>E40+E42+E50+E53+E55+E57</f>
        <v>24628.55</v>
      </c>
      <c r="F39" s="202">
        <f>F40+F42+F50+F53+F55+F57</f>
        <v>4299.74</v>
      </c>
      <c r="G39" s="203">
        <f>F39/E39*100</f>
        <v>17.458356257270523</v>
      </c>
    </row>
    <row r="40" spans="1:7" ht="25.5">
      <c r="A40" s="197" t="s">
        <v>176</v>
      </c>
      <c r="B40" s="197" t="s">
        <v>200</v>
      </c>
      <c r="C40" s="197" t="s">
        <v>219</v>
      </c>
      <c r="D40" s="191" t="s">
        <v>214</v>
      </c>
      <c r="E40" s="211">
        <f>E41</f>
        <v>12926.2</v>
      </c>
      <c r="F40" s="204">
        <f>F41</f>
        <v>3724.39</v>
      </c>
      <c r="G40" s="205">
        <f aca="true" t="shared" si="1" ref="G40:G56">F40/E40*100</f>
        <v>28.812721449459232</v>
      </c>
    </row>
    <row r="41" spans="1:7" ht="33" customHeight="1">
      <c r="A41" s="193" t="s">
        <v>176</v>
      </c>
      <c r="B41" s="193" t="s">
        <v>250</v>
      </c>
      <c r="C41" s="193" t="s">
        <v>219</v>
      </c>
      <c r="D41" s="192" t="s">
        <v>215</v>
      </c>
      <c r="E41" s="209">
        <v>12926.2</v>
      </c>
      <c r="F41" s="206">
        <v>3724.39</v>
      </c>
      <c r="G41" s="207">
        <f t="shared" si="1"/>
        <v>28.812721449459232</v>
      </c>
    </row>
    <row r="42" spans="1:7" ht="39.75" customHeight="1">
      <c r="A42" s="197" t="s">
        <v>176</v>
      </c>
      <c r="B42" s="197" t="s">
        <v>200</v>
      </c>
      <c r="C42" s="197" t="s">
        <v>219</v>
      </c>
      <c r="D42" s="198" t="s">
        <v>201</v>
      </c>
      <c r="E42" s="211">
        <f>E43+E48+E45+E44+E46+E47+E49</f>
        <v>10372.329999999998</v>
      </c>
      <c r="F42" s="222">
        <f>F43+F48+F44+F45+F46+F47+F49</f>
        <v>423.15</v>
      </c>
      <c r="G42" s="205">
        <f t="shared" si="1"/>
        <v>4.079604100525148</v>
      </c>
    </row>
    <row r="43" spans="1:7" ht="38.25" customHeight="1">
      <c r="A43" s="193" t="s">
        <v>176</v>
      </c>
      <c r="B43" s="193" t="s">
        <v>252</v>
      </c>
      <c r="C43" s="193" t="s">
        <v>219</v>
      </c>
      <c r="D43" s="194" t="s">
        <v>251</v>
      </c>
      <c r="E43" s="220">
        <v>5494.83</v>
      </c>
      <c r="F43" s="220">
        <v>0</v>
      </c>
      <c r="G43" s="221">
        <f t="shared" si="1"/>
        <v>0</v>
      </c>
    </row>
    <row r="44" spans="1:7" ht="45.75" customHeight="1">
      <c r="A44" s="193" t="s">
        <v>176</v>
      </c>
      <c r="B44" s="193" t="s">
        <v>216</v>
      </c>
      <c r="C44" s="193" t="s">
        <v>219</v>
      </c>
      <c r="D44" s="194" t="s">
        <v>217</v>
      </c>
      <c r="E44" s="220">
        <v>1692.6</v>
      </c>
      <c r="F44" s="220">
        <v>423.15</v>
      </c>
      <c r="G44" s="221">
        <f t="shared" si="1"/>
        <v>25</v>
      </c>
    </row>
    <row r="45" spans="1:7" ht="27" customHeight="1">
      <c r="A45" s="193" t="s">
        <v>176</v>
      </c>
      <c r="B45" s="193" t="s">
        <v>216</v>
      </c>
      <c r="C45" s="193" t="s">
        <v>219</v>
      </c>
      <c r="D45" s="194" t="s">
        <v>217</v>
      </c>
      <c r="E45" s="220">
        <v>738.8</v>
      </c>
      <c r="F45" s="220">
        <v>0</v>
      </c>
      <c r="G45" s="221">
        <f t="shared" si="1"/>
        <v>0</v>
      </c>
    </row>
    <row r="46" spans="1:7" ht="27" customHeight="1">
      <c r="A46" s="193" t="s">
        <v>176</v>
      </c>
      <c r="B46" s="193" t="s">
        <v>216</v>
      </c>
      <c r="C46" s="193" t="s">
        <v>219</v>
      </c>
      <c r="D46" s="194" t="s">
        <v>217</v>
      </c>
      <c r="E46" s="220">
        <v>1059.3</v>
      </c>
      <c r="F46" s="220">
        <v>0</v>
      </c>
      <c r="G46" s="221">
        <f t="shared" si="1"/>
        <v>0</v>
      </c>
    </row>
    <row r="47" spans="1:7" ht="27" customHeight="1">
      <c r="A47" s="193" t="s">
        <v>176</v>
      </c>
      <c r="B47" s="193" t="s">
        <v>216</v>
      </c>
      <c r="C47" s="193" t="s">
        <v>219</v>
      </c>
      <c r="D47" s="194" t="s">
        <v>217</v>
      </c>
      <c r="E47" s="220">
        <v>840.8</v>
      </c>
      <c r="F47" s="220">
        <v>0</v>
      </c>
      <c r="G47" s="221">
        <f t="shared" si="1"/>
        <v>0</v>
      </c>
    </row>
    <row r="48" spans="1:7" ht="36.75" customHeight="1">
      <c r="A48" s="193" t="s">
        <v>176</v>
      </c>
      <c r="B48" s="193" t="s">
        <v>216</v>
      </c>
      <c r="C48" s="193" t="s">
        <v>219</v>
      </c>
      <c r="D48" s="194" t="s">
        <v>217</v>
      </c>
      <c r="E48" s="220">
        <v>546</v>
      </c>
      <c r="F48" s="220">
        <v>0</v>
      </c>
      <c r="G48" s="221">
        <f t="shared" si="1"/>
        <v>0</v>
      </c>
    </row>
    <row r="49" spans="1:7" ht="37.5" customHeight="1" hidden="1">
      <c r="A49" s="193" t="s">
        <v>176</v>
      </c>
      <c r="B49" s="193" t="s">
        <v>216</v>
      </c>
      <c r="C49" s="193" t="s">
        <v>219</v>
      </c>
      <c r="D49" s="194" t="s">
        <v>217</v>
      </c>
      <c r="E49" s="220">
        <v>0</v>
      </c>
      <c r="F49" s="220">
        <v>0</v>
      </c>
      <c r="G49" s="221" t="e">
        <f>F49/E49*100</f>
        <v>#DIV/0!</v>
      </c>
    </row>
    <row r="50" spans="1:7" ht="42.75">
      <c r="A50" s="197" t="s">
        <v>176</v>
      </c>
      <c r="B50" s="197" t="s">
        <v>202</v>
      </c>
      <c r="C50" s="197" t="s">
        <v>219</v>
      </c>
      <c r="D50" s="198" t="s">
        <v>203</v>
      </c>
      <c r="E50" s="211">
        <f>SUM(E51:E52)</f>
        <v>546.72</v>
      </c>
      <c r="F50" s="204">
        <f>F51+F52</f>
        <v>152.20000000000002</v>
      </c>
      <c r="G50" s="205">
        <f t="shared" si="1"/>
        <v>27.83874743927422</v>
      </c>
    </row>
    <row r="51" spans="1:7" ht="60">
      <c r="A51" s="193" t="s">
        <v>176</v>
      </c>
      <c r="B51" s="193" t="s">
        <v>211</v>
      </c>
      <c r="C51" s="193" t="s">
        <v>219</v>
      </c>
      <c r="D51" s="194" t="s">
        <v>179</v>
      </c>
      <c r="E51" s="209">
        <v>543.2</v>
      </c>
      <c r="F51" s="206">
        <v>148.68</v>
      </c>
      <c r="G51" s="207">
        <f t="shared" si="1"/>
        <v>27.371134020618555</v>
      </c>
    </row>
    <row r="52" spans="1:7" ht="45">
      <c r="A52" s="193" t="s">
        <v>176</v>
      </c>
      <c r="B52" s="193" t="s">
        <v>212</v>
      </c>
      <c r="C52" s="193" t="s">
        <v>219</v>
      </c>
      <c r="D52" s="194" t="s">
        <v>180</v>
      </c>
      <c r="E52" s="209">
        <v>3.52</v>
      </c>
      <c r="F52" s="206">
        <v>3.52</v>
      </c>
      <c r="G52" s="207">
        <f t="shared" si="1"/>
        <v>100</v>
      </c>
    </row>
    <row r="53" spans="1:7" ht="15.75">
      <c r="A53" s="197" t="s">
        <v>176</v>
      </c>
      <c r="B53" s="197" t="s">
        <v>204</v>
      </c>
      <c r="C53" s="197" t="s">
        <v>219</v>
      </c>
      <c r="D53" s="198" t="s">
        <v>205</v>
      </c>
      <c r="E53" s="211">
        <f>SUM(E54:E54)</f>
        <v>783.3</v>
      </c>
      <c r="F53" s="204">
        <f>F54</f>
        <v>0</v>
      </c>
      <c r="G53" s="205">
        <f t="shared" si="1"/>
        <v>0</v>
      </c>
    </row>
    <row r="54" spans="1:7" ht="27.75" customHeight="1">
      <c r="A54" s="193" t="s">
        <v>176</v>
      </c>
      <c r="B54" s="193" t="s">
        <v>213</v>
      </c>
      <c r="C54" s="193" t="s">
        <v>219</v>
      </c>
      <c r="D54" s="194" t="s">
        <v>106</v>
      </c>
      <c r="E54" s="206">
        <v>783.3</v>
      </c>
      <c r="F54" s="206">
        <v>0</v>
      </c>
      <c r="G54" s="207">
        <f t="shared" si="1"/>
        <v>0</v>
      </c>
    </row>
    <row r="55" spans="1:7" ht="0" customHeight="1" hidden="1">
      <c r="A55" s="197" t="s">
        <v>176</v>
      </c>
      <c r="B55" s="197" t="s">
        <v>227</v>
      </c>
      <c r="C55" s="197" t="s">
        <v>219</v>
      </c>
      <c r="D55" s="198" t="s">
        <v>225</v>
      </c>
      <c r="E55" s="211">
        <f>SUM(E56:E56)</f>
        <v>0</v>
      </c>
      <c r="F55" s="204">
        <f>F56</f>
        <v>0</v>
      </c>
      <c r="G55" s="223" t="e">
        <f t="shared" si="1"/>
        <v>#DIV/0!</v>
      </c>
    </row>
    <row r="56" spans="1:7" ht="29.25" customHeight="1" hidden="1">
      <c r="A56" s="193" t="s">
        <v>176</v>
      </c>
      <c r="B56" s="193" t="s">
        <v>228</v>
      </c>
      <c r="C56" s="193" t="s">
        <v>219</v>
      </c>
      <c r="D56" s="194" t="s">
        <v>226</v>
      </c>
      <c r="E56" s="209">
        <v>0</v>
      </c>
      <c r="F56" s="206">
        <v>0</v>
      </c>
      <c r="G56" s="221" t="e">
        <f t="shared" si="1"/>
        <v>#DIV/0!</v>
      </c>
    </row>
    <row r="57" spans="1:7" ht="29.25" customHeight="1" hidden="1">
      <c r="A57" s="197" t="s">
        <v>176</v>
      </c>
      <c r="B57" s="197" t="s">
        <v>236</v>
      </c>
      <c r="C57" s="197" t="s">
        <v>219</v>
      </c>
      <c r="D57" s="198" t="s">
        <v>237</v>
      </c>
      <c r="E57" s="224">
        <f>SUM(E58:E58)</f>
        <v>0</v>
      </c>
      <c r="F57" s="225">
        <f>F58</f>
        <v>0</v>
      </c>
      <c r="G57" s="225">
        <v>0</v>
      </c>
    </row>
    <row r="58" spans="1:7" ht="29.25" customHeight="1" hidden="1">
      <c r="A58" s="193" t="s">
        <v>176</v>
      </c>
      <c r="B58" s="193" t="s">
        <v>238</v>
      </c>
      <c r="C58" s="193" t="s">
        <v>219</v>
      </c>
      <c r="D58" s="194" t="s">
        <v>239</v>
      </c>
      <c r="E58" s="226">
        <v>0</v>
      </c>
      <c r="F58" s="226">
        <v>0</v>
      </c>
      <c r="G58" s="226">
        <v>0</v>
      </c>
    </row>
    <row r="59" spans="1:7" ht="21.75" customHeight="1">
      <c r="A59" s="236" t="s">
        <v>206</v>
      </c>
      <c r="B59" s="237"/>
      <c r="C59" s="237"/>
      <c r="D59" s="237"/>
      <c r="E59" s="212">
        <f>E12+E27+E39</f>
        <v>75031</v>
      </c>
      <c r="F59" s="213">
        <f>F39+F27+F12</f>
        <v>13573.08</v>
      </c>
      <c r="G59" s="214">
        <f>F59/E59*100</f>
        <v>18.08996281536965</v>
      </c>
    </row>
  </sheetData>
  <sheetProtection/>
  <mergeCells count="9">
    <mergeCell ref="A59:D59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2021-04-30T12:51:32Z</cp:lastPrinted>
  <dcterms:created xsi:type="dcterms:W3CDTF">1996-10-08T23:32:33Z</dcterms:created>
  <dcterms:modified xsi:type="dcterms:W3CDTF">2021-05-14T09:36:32Z</dcterms:modified>
  <cp:category/>
  <cp:version/>
  <cp:contentType/>
  <cp:contentStatus/>
</cp:coreProperties>
</file>