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<sst xmlns="http://schemas.openxmlformats.org/spreadsheetml/2006/main" count="394" uniqueCount="256">
  <si>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</si>
  <si>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</si>
  <si>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</si>
  <si>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</si>
  <si>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</si>
  <si>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</si>
  <si>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</si>
  <si>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</si>
  <si>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</si>
  <si>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</si>
  <si>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</si>
  <si>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</si>
  <si>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</si>
  <si>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</si>
  <si>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</si>
  <si>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</si>
  <si>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</si>
  <si>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</si>
  <si>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</si>
  <si>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</si>
  <si>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</si>
  <si>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</si>
  <si>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</si>
  <si>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</si>
  <si>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</si>
  <si>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</si>
  <si>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</si>
  <si>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</si>
  <si>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</si>
  <si>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</si>
  <si>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</si>
  <si>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</si>
  <si>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</si>
  <si>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</si>
  <si>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</si>
  <si>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</si>
  <si>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</si>
  <si>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</si>
  <si>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</si>
  <si>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</si>
  <si>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</si>
  <si>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</si>
  <si>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</si>
  <si>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</si>
  <si>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</si>
  <si>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</si>
  <si>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</si>
  <si>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</si>
  <si>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</si>
  <si>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</si>
  <si>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</si>
  <si>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</si>
  <si>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</si>
  <si>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</si>
  <si>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</si>
  <si>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</si>
  <si>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</si>
  <si>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</si>
  <si>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</si>
  <si>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</si>
  <si>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</si>
  <si>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</si>
  <si>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</si>
  <si>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</si>
  <si>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</si>
  <si>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</si>
  <si>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</si>
  <si>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</si>
  <si>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</si>
  <si>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</si>
  <si>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</si>
  <si>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</si>
  <si>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</si>
  <si>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</si>
  <si>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</si>
  <si>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</si>
  <si>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</si>
  <si>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</si>
  <si>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</si>
  <si>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</si>
  <si>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</si>
  <si>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</si>
  <si>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</si>
  <si>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</si>
  <si>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</si>
  <si>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</si>
  <si>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</si>
  <si>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</si>
  <si>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</si>
  <si>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</si>
  <si>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</si>
  <si>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</si>
  <si>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</si>
  <si>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</si>
  <si>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</si>
  <si>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</si>
  <si>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</si>
  <si>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</si>
  <si>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</si>
  <si>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</si>
  <si>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</si>
  <si>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</si>
  <si>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</si>
  <si>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</si>
  <si>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</si>
  <si>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</si>
  <si>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</si>
  <si>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</si>
  <si>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</si>
  <si>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</si>
  <si>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</si>
  <si>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</si>
  <si>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</si>
  <si>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</si>
  <si>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</si>
  <si>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</si>
  <si>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</si>
  <si>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</si>
  <si>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</si>
  <si>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</si>
  <si>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</si>
  <si>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</si>
  <si>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</si>
  <si>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</si>
  <si>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</si>
  <si>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</si>
  <si>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</si>
  <si>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</si>
  <si>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</si>
  <si>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</si>
  <si>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</si>
  <si>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</si>
  <si>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</si>
  <si>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</si>
  <si>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</si>
  <si>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</si>
  <si>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</si>
  <si>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</si>
  <si>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</si>
  <si>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</si>
  <si>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</si>
  <si>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</si>
  <si>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</si>
  <si>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</si>
  <si>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</si>
  <si>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</si>
  <si>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</si>
  <si>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</si>
  <si>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</si>
  <si>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</si>
  <si>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</si>
  <si>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</si>
  <si>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</si>
  <si>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</si>
  <si>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</si>
  <si>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</si>
  <si>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</si>
  <si>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</si>
  <si>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</si>
  <si>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</si>
  <si>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</si>
  <si>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</si>
  <si>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</si>
  <si>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</si>
  <si>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</si>
  <si>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</si>
  <si>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</si>
  <si>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</si>
  <si>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</si>
  <si>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</si>
  <si>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</si>
  <si>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</si>
  <si>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</si>
  <si>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</si>
  <si>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</si>
  <si>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</si>
  <si>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</si>
  <si>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</si>
  <si>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</si>
  <si>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</si>
  <si>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</si>
  <si>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</si>
  <si>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</si>
  <si>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</si>
  <si>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</si>
  <si>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</si>
  <si>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</si>
  <si>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</si>
  <si>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</si>
  <si>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</si>
  <si>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</si>
  <si>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</si>
  <si>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</si>
  <si>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</si>
  <si>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</si>
  <si>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</si>
  <si>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</si>
  <si>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</si>
  <si>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</si>
  <si>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</si>
  <si>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</si>
  <si>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</si>
  <si>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</si>
  <si>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</si>
  <si>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</si>
  <si>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</si>
  <si>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</si>
  <si>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</si>
  <si>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</si>
  <si>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</si>
  <si>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</si>
  <si>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</si>
  <si>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</si>
  <si>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</si>
  <si>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</si>
  <si>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</si>
  <si>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2.02.29.99.9.10.0000</t>
  </si>
  <si>
    <t>Прочие субсидии бюджетам сельских поселений</t>
  </si>
  <si>
    <t>Собственные доходы</t>
  </si>
  <si>
    <t>1.5.0</t>
  </si>
  <si>
    <t>1.13.00.00.0.00.0.000</t>
  </si>
  <si>
    <t>ДОХОДЫ ОТ ОКАЗАНИЯ ПЛАТНЫХ УСЛУГ (РАБОТ) И КОМПЕНСАЦИИ ЗАТРАТ ГОСУДАРСТВА</t>
  </si>
  <si>
    <t>1.13.02.99.5.10.0.000</t>
  </si>
  <si>
    <t>1.3.0</t>
  </si>
  <si>
    <t>Прочие доходы от компенсации затрат бюджетов сельских поселений</t>
  </si>
  <si>
    <t>Иные безвозмездные поступления</t>
  </si>
  <si>
    <t>Прочие безвозмездные поступления, передаваемые бюджетам поселений</t>
  </si>
  <si>
    <t>2.07.05.00.0.00.0.000</t>
  </si>
  <si>
    <t>2.07.05.03.0.10.0.000</t>
  </si>
  <si>
    <t xml:space="preserve">     Поступление доходов в бюджет  </t>
  </si>
  <si>
    <t>1.03.02.23.0.01.0.000</t>
  </si>
  <si>
    <t>1.03.02.24.0.01.0.000</t>
  </si>
  <si>
    <t>1.03.02.25.0.01.0.000</t>
  </si>
  <si>
    <t>1.17.01.05.0.10.0.000</t>
  </si>
  <si>
    <t>1.8.0</t>
  </si>
  <si>
    <t>Невыясненные поступления</t>
  </si>
  <si>
    <t>2.19.60.00.0.00.0.000</t>
  </si>
  <si>
    <t>Возврат прочих остатков</t>
  </si>
  <si>
    <t>2.19.60.01.0.10.0.000</t>
  </si>
  <si>
    <t>Возврат прочих остатков субсидий</t>
  </si>
  <si>
    <t>1.16.02.02.0.02.0000</t>
  </si>
  <si>
    <t>1.14.00.00.0.00.0.000</t>
  </si>
  <si>
    <t>ДОХОДЫ ОТ РЕАЛИЗАЦИИ ИМУЩЕСТВА</t>
  </si>
  <si>
    <t>1.14.02.05.3.10.0.000</t>
  </si>
  <si>
    <t>410</t>
  </si>
  <si>
    <t>Доходы от реализации иного имущества, находящегося в собственности сельских поселений</t>
  </si>
  <si>
    <t>Утверждено на 2021 год</t>
  </si>
  <si>
    <t>1.16.07.01.0.01.0000</t>
  </si>
  <si>
    <t>Штрафы, неустойки,пени, уплаченные в случае просрочки исполнения поставщиком обязательств, предусмотренных муниципальным контрактом</t>
  </si>
  <si>
    <t xml:space="preserve">2 02 16001 10 0000 </t>
  </si>
  <si>
    <t>Субсидии бюджетам поселений на софинансирование капитальных вложений в объекты муниципальной собственности</t>
  </si>
  <si>
    <t>2.02.20.07.7.10.0000</t>
  </si>
  <si>
    <t xml:space="preserve"> МО Большеколпанское  сельское  поселение на 01.10.2021 год</t>
  </si>
  <si>
    <t>Исполнено на 01.10.2021г</t>
  </si>
  <si>
    <t>к  Решению совета депутатов</t>
  </si>
  <si>
    <t xml:space="preserve">                                               № 43 от "11" ноября 2021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</si>
</sst>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0.000%"/>
    <numFmt numFmtId="187" formatCode="0.0000%"/>
    <numFmt numFmtId="188" formatCode="0.0000"/>
    <numFmt numFmtId="189" formatCode="0.00000"/>
    <numFmt numFmtId="190" formatCode="0.000"/>
    <numFmt numFmtId="191" formatCode="[$-FC19]d\ mmmm\ yyyy\ &quot;г.&quot;"/>
    <numFmt numFmtId="192" formatCode="?"/>
    <numFmt numFmtId="193" formatCode="0.0000000"/>
    <numFmt numFmtId="194" formatCode="0.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64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1"/>
      <name val="Arial Cyr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81" fontId="2" fillId="0" borderId="23" xfId="60" applyFont="1" applyBorder="1" applyAlignment="1">
      <alignment/>
    </xf>
    <xf numFmtId="181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81" fontId="2" fillId="0" borderId="23" xfId="60" applyFont="1" applyBorder="1" applyAlignment="1">
      <alignment horizontal="center"/>
    </xf>
    <xf numFmtId="181" fontId="8" fillId="0" borderId="23" xfId="60" applyFont="1" applyBorder="1" applyAlignment="1">
      <alignment/>
    </xf>
    <xf numFmtId="181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81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3" fontId="8" fillId="35" borderId="27" xfId="0" applyNumberFormat="1" applyFont="1" applyFill="1" applyBorder="1" applyAlignment="1">
      <alignment/>
    </xf>
    <xf numFmtId="181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3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81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81" fontId="2" fillId="0" borderId="23" xfId="60" applyFont="1" applyBorder="1" applyAlignment="1">
      <alignment vertical="center"/>
    </xf>
    <xf numFmtId="181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81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81" fontId="2" fillId="0" borderId="23" xfId="60" applyFont="1" applyBorder="1" applyAlignment="1">
      <alignment horizontal="center" vertical="center"/>
    </xf>
    <xf numFmtId="173" fontId="8" fillId="35" borderId="22" xfId="0" applyNumberFormat="1" applyFont="1" applyFill="1" applyBorder="1" applyAlignment="1">
      <alignment vertical="center"/>
    </xf>
    <xf numFmtId="173" fontId="8" fillId="33" borderId="30" xfId="0" applyNumberFormat="1" applyFont="1" applyFill="1" applyBorder="1" applyAlignment="1">
      <alignment horizontal="center" vertical="center"/>
    </xf>
    <xf numFmtId="181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81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81" fontId="2" fillId="0" borderId="22" xfId="60" applyFont="1" applyFill="1" applyBorder="1" applyAlignment="1">
      <alignment vertical="center"/>
    </xf>
    <xf numFmtId="181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81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81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81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81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81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81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81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81" fontId="8" fillId="0" borderId="36" xfId="60" applyFont="1" applyFill="1" applyBorder="1" applyAlignment="1">
      <alignment vertical="center"/>
    </xf>
    <xf numFmtId="181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81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left" vertical="center" wrapText="1"/>
    </xf>
    <xf numFmtId="192" fontId="16" fillId="0" borderId="13" xfId="0" applyNumberFormat="1" applyFont="1" applyBorder="1" applyAlignment="1">
      <alignment horizontal="left" vertical="center" wrapText="1"/>
    </xf>
    <xf numFmtId="2" fontId="5" fillId="17" borderId="13" xfId="0" applyNumberFormat="1" applyFont="1" applyFill="1" applyBorder="1" applyAlignment="1">
      <alignment horizontal="center" wrapText="1"/>
    </xf>
    <xf numFmtId="182" fontId="5" fillId="17" borderId="13" xfId="0" applyNumberFormat="1" applyFont="1" applyFill="1" applyBorder="1" applyAlignment="1">
      <alignment horizontal="center" wrapText="1"/>
    </xf>
    <xf numFmtId="2" fontId="5" fillId="36" borderId="13" xfId="0" applyNumberFormat="1" applyFont="1" applyFill="1" applyBorder="1" applyAlignment="1">
      <alignment horizontal="center"/>
    </xf>
    <xf numFmtId="182" fontId="5" fillId="36" borderId="13" xfId="0" applyNumberFormat="1" applyFont="1" applyFill="1" applyBorder="1" applyAlignment="1">
      <alignment horizontal="center" wrapText="1"/>
    </xf>
    <xf numFmtId="2" fontId="5" fillId="12" borderId="13" xfId="0" applyNumberFormat="1" applyFont="1" applyFill="1" applyBorder="1" applyAlignment="1">
      <alignment horizontal="center"/>
    </xf>
    <xf numFmtId="182" fontId="5" fillId="12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/>
    </xf>
    <xf numFmtId="182" fontId="5" fillId="0" borderId="13" xfId="0" applyNumberFormat="1" applyFont="1" applyFill="1" applyBorder="1" applyAlignment="1">
      <alignment horizontal="center" wrapText="1"/>
    </xf>
    <xf numFmtId="2" fontId="14" fillId="17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63" fillId="36" borderId="13" xfId="0" applyNumberFormat="1" applyFont="1" applyFill="1" applyBorder="1" applyAlignment="1">
      <alignment wrapText="1"/>
    </xf>
    <xf numFmtId="4" fontId="5" fillId="37" borderId="13" xfId="0" applyNumberFormat="1" applyFont="1" applyFill="1" applyBorder="1" applyAlignment="1">
      <alignment wrapText="1"/>
    </xf>
    <xf numFmtId="4" fontId="5" fillId="38" borderId="13" xfId="0" applyNumberFormat="1" applyFont="1" applyFill="1" applyBorder="1" applyAlignment="1">
      <alignment wrapText="1"/>
    </xf>
    <xf numFmtId="2" fontId="5" fillId="38" borderId="13" xfId="0" applyNumberFormat="1" applyFont="1" applyFill="1" applyBorder="1" applyAlignment="1">
      <alignment horizontal="center"/>
    </xf>
    <xf numFmtId="182" fontId="5" fillId="38" borderId="13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 vertical="center" wrapText="1"/>
    </xf>
    <xf numFmtId="49" fontId="12" fillId="8" borderId="13" xfId="0" applyNumberFormat="1" applyFont="1" applyFill="1" applyBorder="1" applyAlignment="1">
      <alignment horizontal="left" vertical="center" wrapText="1"/>
    </xf>
    <xf numFmtId="4" fontId="5" fillId="8" borderId="13" xfId="0" applyNumberFormat="1" applyFont="1" applyFill="1" applyBorder="1" applyAlignment="1">
      <alignment wrapText="1"/>
    </xf>
    <xf numFmtId="2" fontId="26" fillId="8" borderId="13" xfId="0" applyNumberFormat="1" applyFont="1" applyFill="1" applyBorder="1" applyAlignment="1">
      <alignment horizontal="center"/>
    </xf>
    <xf numFmtId="182" fontId="26" fillId="8" borderId="13" xfId="0" applyNumberFormat="1" applyFont="1" applyFill="1" applyBorder="1" applyAlignment="1">
      <alignment horizontal="center"/>
    </xf>
    <xf numFmtId="4" fontId="23" fillId="0" borderId="13" xfId="0" applyNumberFormat="1" applyFont="1" applyBorder="1" applyAlignment="1">
      <alignment horizontal="right" wrapText="1"/>
    </xf>
    <xf numFmtId="182" fontId="23" fillId="0" borderId="13" xfId="0" applyNumberFormat="1" applyFont="1" applyFill="1" applyBorder="1" applyAlignment="1">
      <alignment horizontal="center" wrapText="1"/>
    </xf>
    <xf numFmtId="4" fontId="5" fillId="12" borderId="13" xfId="0" applyNumberFormat="1" applyFont="1" applyFill="1" applyBorder="1" applyAlignment="1">
      <alignment horizontal="center"/>
    </xf>
    <xf numFmtId="182" fontId="5" fillId="8" borderId="13" xfId="0" applyNumberFormat="1" applyFont="1" applyFill="1" applyBorder="1" applyAlignment="1">
      <alignment horizontal="center" wrapText="1"/>
    </xf>
    <xf numFmtId="4" fontId="5" fillId="37" borderId="13" xfId="0" applyNumberFormat="1" applyFont="1" applyFill="1" applyBorder="1" applyAlignment="1">
      <alignment horizontal="right" vertical="center" wrapText="1"/>
    </xf>
    <xf numFmtId="4" fontId="5" fillId="8" borderId="13" xfId="0" applyNumberFormat="1" applyFont="1" applyFill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27" fillId="36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32" t="s">
        <v>0</v>
      </c>
      <c r="C1" s="232"/>
      <c r="F1" s="232"/>
      <c r="G1" s="232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35" t="s">
        <v>73</v>
      </c>
      <c r="C3" s="235"/>
      <c r="D3" s="235"/>
      <c r="E3" s="235"/>
      <c r="F3" s="235"/>
      <c r="G3" s="118"/>
    </row>
    <row r="4" spans="1:6" ht="12.75" customHeight="1">
      <c r="A4" s="1"/>
      <c r="B4" s="235" t="s">
        <v>74</v>
      </c>
      <c r="C4" s="235"/>
      <c r="D4" s="235"/>
      <c r="E4" s="235"/>
      <c r="F4" s="235"/>
    </row>
    <row r="5" ht="9" customHeight="1"/>
    <row r="6" ht="12.75" customHeight="1" hidden="1"/>
    <row r="7" spans="1:3" ht="15.75">
      <c r="A7" s="234" t="s">
        <v>37</v>
      </c>
      <c r="B7" s="234"/>
      <c r="C7" s="234"/>
    </row>
    <row r="8" spans="1:5" ht="24" customHeight="1" thickBot="1">
      <c r="A8" s="233" t="s">
        <v>86</v>
      </c>
      <c r="B8" s="233"/>
      <c r="C8" s="233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B4" sqref="B4:G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41.57421875" style="2" customWidth="1"/>
    <col min="5" max="5" width="15.7109375" style="2" customWidth="1"/>
    <col min="6" max="6" width="12.57421875" style="2" customWidth="1"/>
    <col min="7" max="7" width="10.140625" style="2" customWidth="1"/>
    <col min="8" max="16384" width="9.140625" style="2" customWidth="1"/>
  </cols>
  <sheetData>
    <row r="1" spans="1:7" ht="12.75" customHeight="1">
      <c r="A1" s="1"/>
      <c r="B1" s="243" t="s">
        <v>210</v>
      </c>
      <c r="C1" s="243"/>
      <c r="D1" s="243"/>
      <c r="E1" s="243"/>
      <c r="F1" s="243"/>
      <c r="G1" s="243"/>
    </row>
    <row r="2" spans="1:7" ht="12.75" customHeight="1">
      <c r="A2" s="63"/>
      <c r="B2" s="244" t="s">
        <v>254</v>
      </c>
      <c r="C2" s="244"/>
      <c r="D2" s="244"/>
      <c r="E2" s="244"/>
      <c r="F2" s="244"/>
      <c r="G2" s="244"/>
    </row>
    <row r="3" spans="1:7" ht="12.75" customHeight="1">
      <c r="A3" s="15"/>
      <c r="B3" s="245" t="s">
        <v>144</v>
      </c>
      <c r="C3" s="245"/>
      <c r="D3" s="245"/>
      <c r="E3" s="245"/>
      <c r="F3" s="245"/>
      <c r="G3" s="245"/>
    </row>
    <row r="4" spans="1:7" ht="12.75" customHeight="1">
      <c r="A4" s="1"/>
      <c r="B4" s="246" t="s">
        <v>255</v>
      </c>
      <c r="C4" s="246"/>
      <c r="D4" s="246"/>
      <c r="E4" s="246"/>
      <c r="F4" s="246"/>
      <c r="G4" s="246"/>
    </row>
    <row r="5" ht="9" customHeight="1"/>
    <row r="6" ht="12.75" customHeight="1" hidden="1"/>
    <row r="7" spans="1:7" ht="18.75" customHeight="1">
      <c r="A7" s="247" t="s">
        <v>229</v>
      </c>
      <c r="B7" s="247"/>
      <c r="C7" s="247"/>
      <c r="D7" s="248"/>
      <c r="E7" s="248"/>
      <c r="F7" s="248"/>
      <c r="G7" s="248"/>
    </row>
    <row r="8" spans="1:7" ht="45.75" customHeight="1">
      <c r="A8" s="247" t="s">
        <v>252</v>
      </c>
      <c r="B8" s="247"/>
      <c r="C8" s="247"/>
      <c r="D8" s="247"/>
      <c r="E8" s="247"/>
      <c r="F8" s="247"/>
      <c r="G8" s="247"/>
    </row>
    <row r="9" spans="1:5" ht="13.5" customHeight="1">
      <c r="A9" s="189"/>
      <c r="B9" s="189"/>
      <c r="C9" s="189"/>
      <c r="D9" s="189"/>
      <c r="E9" s="187"/>
    </row>
    <row r="10" spans="1:7" ht="61.5" customHeight="1">
      <c r="A10" s="238" t="s">
        <v>207</v>
      </c>
      <c r="B10" s="239"/>
      <c r="C10" s="240"/>
      <c r="D10" s="188" t="s">
        <v>208</v>
      </c>
      <c r="E10" s="188" t="s">
        <v>246</v>
      </c>
      <c r="F10" s="188" t="s">
        <v>253</v>
      </c>
      <c r="G10" s="188" t="s">
        <v>49</v>
      </c>
    </row>
    <row r="11" spans="1:7" ht="33" customHeight="1">
      <c r="A11" s="241" t="s">
        <v>218</v>
      </c>
      <c r="B11" s="242"/>
      <c r="C11" s="242"/>
      <c r="D11" s="242"/>
      <c r="E11" s="208">
        <f>E12+E27</f>
        <v>50402.45</v>
      </c>
      <c r="F11" s="200">
        <f>F12+F27</f>
        <v>34626.11000000001</v>
      </c>
      <c r="G11" s="201">
        <f>F11/E11*100</f>
        <v>68.69925965900468</v>
      </c>
    </row>
    <row r="12" spans="1:7" ht="26.25" customHeight="1">
      <c r="A12" s="195"/>
      <c r="B12" s="195"/>
      <c r="C12" s="195"/>
      <c r="D12" s="196" t="s">
        <v>209</v>
      </c>
      <c r="E12" s="210">
        <f>E13+E18+E20+E22+E24</f>
        <v>49146</v>
      </c>
      <c r="F12" s="202">
        <f>F13+F18+F20+F22+F24</f>
        <v>33632.700000000004</v>
      </c>
      <c r="G12" s="203">
        <f aca="true" t="shared" si="0" ref="G12:G28">F12/E12*100</f>
        <v>68.43425711146381</v>
      </c>
    </row>
    <row r="13" spans="1:7" ht="42.75">
      <c r="A13" s="197" t="s">
        <v>159</v>
      </c>
      <c r="B13" s="197" t="s">
        <v>182</v>
      </c>
      <c r="C13" s="197" t="s">
        <v>183</v>
      </c>
      <c r="D13" s="198" t="s">
        <v>184</v>
      </c>
      <c r="E13" s="211">
        <f>SUM(E14:E17)</f>
        <v>1491</v>
      </c>
      <c r="F13" s="204">
        <f>F14+F15+F16+F17</f>
        <v>1182.04</v>
      </c>
      <c r="G13" s="205">
        <f t="shared" si="0"/>
        <v>79.27833668678738</v>
      </c>
    </row>
    <row r="14" spans="1:7" ht="50.25" customHeight="1">
      <c r="A14" s="193" t="s">
        <v>159</v>
      </c>
      <c r="B14" s="193" t="s">
        <v>230</v>
      </c>
      <c r="C14" s="193" t="s">
        <v>183</v>
      </c>
      <c r="D14" s="194" t="s">
        <v>160</v>
      </c>
      <c r="E14" s="209">
        <v>490</v>
      </c>
      <c r="F14" s="206">
        <v>536.14</v>
      </c>
      <c r="G14" s="207">
        <f t="shared" si="0"/>
        <v>109.41632653061224</v>
      </c>
    </row>
    <row r="15" spans="1:7" ht="57" customHeight="1">
      <c r="A15" s="193" t="s">
        <v>159</v>
      </c>
      <c r="B15" s="193" t="s">
        <v>231</v>
      </c>
      <c r="C15" s="193" t="s">
        <v>183</v>
      </c>
      <c r="D15" s="194" t="s">
        <v>161</v>
      </c>
      <c r="E15" s="209">
        <v>11</v>
      </c>
      <c r="F15" s="206">
        <v>3.83</v>
      </c>
      <c r="G15" s="207">
        <f t="shared" si="0"/>
        <v>34.81818181818182</v>
      </c>
    </row>
    <row r="16" spans="1:7" ht="74.25" customHeight="1">
      <c r="A16" s="193" t="s">
        <v>159</v>
      </c>
      <c r="B16" s="193" t="s">
        <v>232</v>
      </c>
      <c r="C16" s="193" t="s">
        <v>183</v>
      </c>
      <c r="D16" s="194" t="s">
        <v>162</v>
      </c>
      <c r="E16" s="209">
        <v>990</v>
      </c>
      <c r="F16" s="206">
        <v>736.72</v>
      </c>
      <c r="G16" s="207">
        <f t="shared" si="0"/>
        <v>74.41616161616162</v>
      </c>
    </row>
    <row r="17" spans="1:7" ht="54" customHeight="1">
      <c r="A17" s="193" t="s">
        <v>159</v>
      </c>
      <c r="B17" s="193" t="s">
        <v>163</v>
      </c>
      <c r="C17" s="193" t="s">
        <v>183</v>
      </c>
      <c r="D17" s="194" t="s">
        <v>164</v>
      </c>
      <c r="E17" s="209">
        <v>0</v>
      </c>
      <c r="F17" s="206">
        <v>-94.65</v>
      </c>
      <c r="G17" s="207">
        <v>0</v>
      </c>
    </row>
    <row r="18" spans="1:7" ht="30" customHeight="1">
      <c r="A18" s="197" t="s">
        <v>165</v>
      </c>
      <c r="B18" s="197" t="s">
        <v>185</v>
      </c>
      <c r="C18" s="197" t="s">
        <v>183</v>
      </c>
      <c r="D18" s="198" t="s">
        <v>8</v>
      </c>
      <c r="E18" s="211">
        <f>SUM(E19:E19)</f>
        <v>27000</v>
      </c>
      <c r="F18" s="204">
        <f>F19</f>
        <v>20949.39</v>
      </c>
      <c r="G18" s="205">
        <f t="shared" si="0"/>
        <v>77.59033333333333</v>
      </c>
    </row>
    <row r="19" spans="1:7" ht="74.25" customHeight="1">
      <c r="A19" s="193" t="s">
        <v>165</v>
      </c>
      <c r="B19" s="193" t="s">
        <v>166</v>
      </c>
      <c r="C19" s="193" t="s">
        <v>183</v>
      </c>
      <c r="D19" s="199" t="s">
        <v>167</v>
      </c>
      <c r="E19" s="209">
        <v>27000</v>
      </c>
      <c r="F19" s="206">
        <v>20949.39</v>
      </c>
      <c r="G19" s="207">
        <f t="shared" si="0"/>
        <v>77.59033333333333</v>
      </c>
    </row>
    <row r="20" spans="1:7" ht="25.5" customHeight="1">
      <c r="A20" s="197" t="s">
        <v>165</v>
      </c>
      <c r="B20" s="197" t="s">
        <v>186</v>
      </c>
      <c r="C20" s="197" t="s">
        <v>183</v>
      </c>
      <c r="D20" s="198" t="s">
        <v>109</v>
      </c>
      <c r="E20" s="211">
        <f>SUM(E21:E21)</f>
        <v>155</v>
      </c>
      <c r="F20" s="204">
        <f>F21</f>
        <v>182</v>
      </c>
      <c r="G20" s="205">
        <f t="shared" si="0"/>
        <v>117.41935483870967</v>
      </c>
    </row>
    <row r="21" spans="1:9" ht="60.75" customHeight="1">
      <c r="A21" s="193" t="s">
        <v>165</v>
      </c>
      <c r="B21" s="193" t="s">
        <v>168</v>
      </c>
      <c r="C21" s="193" t="s">
        <v>183</v>
      </c>
      <c r="D21" s="194" t="s">
        <v>169</v>
      </c>
      <c r="E21" s="209">
        <v>155</v>
      </c>
      <c r="F21" s="206">
        <v>182</v>
      </c>
      <c r="G21" s="207">
        <f t="shared" si="0"/>
        <v>117.41935483870967</v>
      </c>
      <c r="I21" s="190"/>
    </row>
    <row r="22" spans="1:7" ht="35.25" customHeight="1">
      <c r="A22" s="197" t="s">
        <v>165</v>
      </c>
      <c r="B22" s="197" t="s">
        <v>187</v>
      </c>
      <c r="C22" s="197" t="s">
        <v>183</v>
      </c>
      <c r="D22" s="198" t="s">
        <v>11</v>
      </c>
      <c r="E22" s="211">
        <f>SUM(E23:E23)</f>
        <v>1000</v>
      </c>
      <c r="F22" s="204">
        <f>F23</f>
        <v>482.15</v>
      </c>
      <c r="G22" s="205">
        <f t="shared" si="0"/>
        <v>48.214999999999996</v>
      </c>
    </row>
    <row r="23" spans="1:7" ht="81.75" customHeight="1">
      <c r="A23" s="193" t="s">
        <v>165</v>
      </c>
      <c r="B23" s="193" t="s">
        <v>170</v>
      </c>
      <c r="C23" s="193" t="s">
        <v>183</v>
      </c>
      <c r="D23" s="194" t="s">
        <v>171</v>
      </c>
      <c r="E23" s="209">
        <v>1000</v>
      </c>
      <c r="F23" s="206">
        <v>482.15</v>
      </c>
      <c r="G23" s="207">
        <f t="shared" si="0"/>
        <v>48.214999999999996</v>
      </c>
    </row>
    <row r="24" spans="1:7" ht="24" customHeight="1">
      <c r="A24" s="197" t="s">
        <v>165</v>
      </c>
      <c r="B24" s="197" t="s">
        <v>188</v>
      </c>
      <c r="C24" s="197" t="s">
        <v>183</v>
      </c>
      <c r="D24" s="198" t="s">
        <v>12</v>
      </c>
      <c r="E24" s="211">
        <f>SUM(E25:E26)</f>
        <v>19500</v>
      </c>
      <c r="F24" s="204">
        <f>F25+F26</f>
        <v>10837.12</v>
      </c>
      <c r="G24" s="205">
        <f t="shared" si="0"/>
        <v>55.57497435897436</v>
      </c>
    </row>
    <row r="25" spans="1:7" ht="72.75" customHeight="1">
      <c r="A25" s="193" t="s">
        <v>165</v>
      </c>
      <c r="B25" s="193" t="s">
        <v>172</v>
      </c>
      <c r="C25" s="193" t="s">
        <v>183</v>
      </c>
      <c r="D25" s="194" t="s">
        <v>173</v>
      </c>
      <c r="E25" s="209">
        <v>15000</v>
      </c>
      <c r="F25" s="206">
        <v>9898.51</v>
      </c>
      <c r="G25" s="207">
        <f t="shared" si="0"/>
        <v>65.99006666666666</v>
      </c>
    </row>
    <row r="26" spans="1:7" ht="68.25" customHeight="1">
      <c r="A26" s="193" t="s">
        <v>165</v>
      </c>
      <c r="B26" s="193" t="s">
        <v>174</v>
      </c>
      <c r="C26" s="193" t="s">
        <v>183</v>
      </c>
      <c r="D26" s="194" t="s">
        <v>175</v>
      </c>
      <c r="E26" s="209">
        <v>4500</v>
      </c>
      <c r="F26" s="206">
        <v>938.61</v>
      </c>
      <c r="G26" s="207">
        <f t="shared" si="0"/>
        <v>20.858</v>
      </c>
    </row>
    <row r="27" spans="1:7" ht="32.25" customHeight="1">
      <c r="A27" s="195"/>
      <c r="B27" s="195"/>
      <c r="C27" s="195"/>
      <c r="D27" s="196" t="s">
        <v>189</v>
      </c>
      <c r="E27" s="210">
        <f>E28+E30+E37+E32+E34</f>
        <v>1256.45</v>
      </c>
      <c r="F27" s="202">
        <f>F28+F30+F37+F32+F34</f>
        <v>993.4100000000001</v>
      </c>
      <c r="G27" s="203">
        <f t="shared" si="0"/>
        <v>79.06482550041784</v>
      </c>
    </row>
    <row r="28" spans="1:7" ht="55.5" customHeight="1">
      <c r="A28" s="197" t="s">
        <v>176</v>
      </c>
      <c r="B28" s="197" t="s">
        <v>190</v>
      </c>
      <c r="C28" s="197" t="s">
        <v>191</v>
      </c>
      <c r="D28" s="198" t="s">
        <v>192</v>
      </c>
      <c r="E28" s="211">
        <f>SUM(E29:E29)</f>
        <v>1246.45</v>
      </c>
      <c r="F28" s="204">
        <f>F29</f>
        <v>842.09</v>
      </c>
      <c r="G28" s="205">
        <f t="shared" si="0"/>
        <v>67.55906775241687</v>
      </c>
    </row>
    <row r="29" spans="1:7" ht="27" customHeight="1">
      <c r="A29" s="193" t="s">
        <v>176</v>
      </c>
      <c r="B29" s="193" t="s">
        <v>177</v>
      </c>
      <c r="C29" s="193" t="s">
        <v>193</v>
      </c>
      <c r="D29" s="194" t="s">
        <v>178</v>
      </c>
      <c r="E29" s="209">
        <v>1246.45</v>
      </c>
      <c r="F29" s="206">
        <v>842.09</v>
      </c>
      <c r="G29" s="207">
        <f>F29/E29*100</f>
        <v>67.55906775241687</v>
      </c>
    </row>
    <row r="30" spans="1:7" ht="48.75" customHeight="1">
      <c r="A30" s="197" t="s">
        <v>176</v>
      </c>
      <c r="B30" s="197" t="s">
        <v>220</v>
      </c>
      <c r="C30" s="197" t="s">
        <v>191</v>
      </c>
      <c r="D30" s="198" t="s">
        <v>221</v>
      </c>
      <c r="E30" s="211">
        <f>E31</f>
        <v>0</v>
      </c>
      <c r="F30" s="204">
        <f>F31</f>
        <v>5.78</v>
      </c>
      <c r="G30" s="205">
        <v>0</v>
      </c>
    </row>
    <row r="31" spans="1:7" ht="36.75" customHeight="1">
      <c r="A31" s="193" t="s">
        <v>176</v>
      </c>
      <c r="B31" s="193" t="s">
        <v>222</v>
      </c>
      <c r="C31" s="193" t="s">
        <v>223</v>
      </c>
      <c r="D31" s="194" t="s">
        <v>224</v>
      </c>
      <c r="E31" s="209">
        <v>0</v>
      </c>
      <c r="F31" s="206">
        <v>5.78</v>
      </c>
      <c r="G31" s="207">
        <v>0</v>
      </c>
    </row>
    <row r="32" spans="1:7" ht="0.75" customHeight="1">
      <c r="A32" s="197" t="s">
        <v>176</v>
      </c>
      <c r="B32" s="197" t="s">
        <v>241</v>
      </c>
      <c r="C32" s="197" t="s">
        <v>191</v>
      </c>
      <c r="D32" s="198" t="s">
        <v>242</v>
      </c>
      <c r="E32" s="211">
        <f>E33</f>
        <v>0</v>
      </c>
      <c r="F32" s="204">
        <f>F33</f>
        <v>0</v>
      </c>
      <c r="G32" s="205">
        <v>100</v>
      </c>
    </row>
    <row r="33" spans="1:7" ht="37.5" customHeight="1" hidden="1">
      <c r="A33" s="227" t="s">
        <v>176</v>
      </c>
      <c r="B33" s="227" t="s">
        <v>243</v>
      </c>
      <c r="C33" s="227" t="s">
        <v>244</v>
      </c>
      <c r="D33" s="230" t="s">
        <v>245</v>
      </c>
      <c r="E33" s="228">
        <v>0</v>
      </c>
      <c r="F33" s="229">
        <v>0</v>
      </c>
      <c r="G33" s="207">
        <v>100</v>
      </c>
    </row>
    <row r="34" spans="1:7" ht="36.75" customHeight="1">
      <c r="A34" s="197" t="s">
        <v>176</v>
      </c>
      <c r="B34" s="197" t="s">
        <v>194</v>
      </c>
      <c r="C34" s="197" t="s">
        <v>191</v>
      </c>
      <c r="D34" s="198" t="s">
        <v>18</v>
      </c>
      <c r="E34" s="211">
        <f>E35</f>
        <v>10</v>
      </c>
      <c r="F34" s="204">
        <f>F35+F36</f>
        <v>145.54000000000002</v>
      </c>
      <c r="G34" s="205">
        <f>F34/E34*100</f>
        <v>1455.4</v>
      </c>
    </row>
    <row r="35" spans="1:7" ht="51" customHeight="1">
      <c r="A35" s="193" t="s">
        <v>176</v>
      </c>
      <c r="B35" s="193" t="s">
        <v>240</v>
      </c>
      <c r="C35" s="193" t="s">
        <v>195</v>
      </c>
      <c r="D35" s="194" t="s">
        <v>181</v>
      </c>
      <c r="E35" s="209">
        <v>10</v>
      </c>
      <c r="F35" s="206">
        <v>18</v>
      </c>
      <c r="G35" s="207">
        <f>F35/E35*100</f>
        <v>180</v>
      </c>
    </row>
    <row r="36" spans="1:7" ht="53.25" customHeight="1">
      <c r="A36" s="193" t="s">
        <v>176</v>
      </c>
      <c r="B36" s="193" t="s">
        <v>247</v>
      </c>
      <c r="C36" s="193" t="s">
        <v>195</v>
      </c>
      <c r="D36" s="194" t="s">
        <v>248</v>
      </c>
      <c r="E36" s="209">
        <v>0</v>
      </c>
      <c r="F36" s="206">
        <v>127.54</v>
      </c>
      <c r="G36" s="207">
        <f>F36*100</f>
        <v>12754</v>
      </c>
    </row>
    <row r="37" spans="1:7" ht="0" customHeight="1" hidden="1">
      <c r="A37" s="215" t="s">
        <v>176</v>
      </c>
      <c r="B37" s="215" t="s">
        <v>196</v>
      </c>
      <c r="C37" s="215" t="s">
        <v>191</v>
      </c>
      <c r="D37" s="216" t="s">
        <v>197</v>
      </c>
      <c r="E37" s="217">
        <f>E38</f>
        <v>0</v>
      </c>
      <c r="F37" s="218">
        <f>F38</f>
        <v>0</v>
      </c>
      <c r="G37" s="219">
        <f>G38</f>
        <v>0</v>
      </c>
    </row>
    <row r="38" spans="1:7" ht="21" customHeight="1" hidden="1">
      <c r="A38" s="193" t="s">
        <v>176</v>
      </c>
      <c r="B38" s="193" t="s">
        <v>233</v>
      </c>
      <c r="C38" s="193" t="s">
        <v>234</v>
      </c>
      <c r="D38" s="194" t="s">
        <v>235</v>
      </c>
      <c r="E38" s="209">
        <v>0</v>
      </c>
      <c r="F38" s="206">
        <v>0</v>
      </c>
      <c r="G38" s="207">
        <v>0</v>
      </c>
    </row>
    <row r="39" spans="1:7" ht="33.75" customHeight="1">
      <c r="A39" s="195" t="s">
        <v>176</v>
      </c>
      <c r="B39" s="231" t="s">
        <v>198</v>
      </c>
      <c r="C39" s="195" t="s">
        <v>191</v>
      </c>
      <c r="D39" s="196" t="s">
        <v>199</v>
      </c>
      <c r="E39" s="210">
        <f>E40+E42+E50+E53+E55+E57</f>
        <v>25342.27</v>
      </c>
      <c r="F39" s="202">
        <f>F40+F42+F50+F53+F55+F57</f>
        <v>18289.05</v>
      </c>
      <c r="G39" s="203">
        <f>F39/E39*100</f>
        <v>72.1681601529776</v>
      </c>
    </row>
    <row r="40" spans="1:7" ht="25.5">
      <c r="A40" s="197" t="s">
        <v>176</v>
      </c>
      <c r="B40" s="197" t="s">
        <v>200</v>
      </c>
      <c r="C40" s="197" t="s">
        <v>219</v>
      </c>
      <c r="D40" s="191" t="s">
        <v>214</v>
      </c>
      <c r="E40" s="211">
        <f>E41</f>
        <v>12926.2</v>
      </c>
      <c r="F40" s="204">
        <f>F41</f>
        <v>11173.17</v>
      </c>
      <c r="G40" s="205">
        <f aca="true" t="shared" si="1" ref="G40:G56">F40/E40*100</f>
        <v>86.43816434837771</v>
      </c>
    </row>
    <row r="41" spans="1:7" ht="33" customHeight="1">
      <c r="A41" s="193" t="s">
        <v>176</v>
      </c>
      <c r="B41" s="193" t="s">
        <v>249</v>
      </c>
      <c r="C41" s="193" t="s">
        <v>219</v>
      </c>
      <c r="D41" s="192" t="s">
        <v>215</v>
      </c>
      <c r="E41" s="209">
        <v>12926.2</v>
      </c>
      <c r="F41" s="206">
        <v>11173.17</v>
      </c>
      <c r="G41" s="207">
        <f t="shared" si="1"/>
        <v>86.43816434837771</v>
      </c>
    </row>
    <row r="42" spans="1:7" ht="39.75" customHeight="1">
      <c r="A42" s="197" t="s">
        <v>176</v>
      </c>
      <c r="B42" s="197" t="s">
        <v>200</v>
      </c>
      <c r="C42" s="197" t="s">
        <v>219</v>
      </c>
      <c r="D42" s="198" t="s">
        <v>201</v>
      </c>
      <c r="E42" s="211">
        <f>E43+E48+E45+E44+E46+E47+E49</f>
        <v>11351.129999999997</v>
      </c>
      <c r="F42" s="222">
        <f>F43+F48+F44+F45+F46+F47+F49</f>
        <v>6692.43</v>
      </c>
      <c r="G42" s="205">
        <f t="shared" si="1"/>
        <v>58.958271114858185</v>
      </c>
    </row>
    <row r="43" spans="1:7" ht="38.25" customHeight="1">
      <c r="A43" s="193" t="s">
        <v>176</v>
      </c>
      <c r="B43" s="193" t="s">
        <v>251</v>
      </c>
      <c r="C43" s="193" t="s">
        <v>219</v>
      </c>
      <c r="D43" s="194" t="s">
        <v>250</v>
      </c>
      <c r="E43" s="220">
        <v>5494.83</v>
      </c>
      <c r="F43" s="220">
        <v>2755</v>
      </c>
      <c r="G43" s="221">
        <f t="shared" si="1"/>
        <v>50.13803884742567</v>
      </c>
    </row>
    <row r="44" spans="1:7" ht="45.75" customHeight="1">
      <c r="A44" s="193" t="s">
        <v>176</v>
      </c>
      <c r="B44" s="193" t="s">
        <v>216</v>
      </c>
      <c r="C44" s="193" t="s">
        <v>219</v>
      </c>
      <c r="D44" s="194" t="s">
        <v>217</v>
      </c>
      <c r="E44" s="220">
        <v>1692.6</v>
      </c>
      <c r="F44" s="220">
        <v>1269.45</v>
      </c>
      <c r="G44" s="221">
        <f t="shared" si="1"/>
        <v>75.00000000000001</v>
      </c>
    </row>
    <row r="45" spans="1:7" ht="27" customHeight="1">
      <c r="A45" s="193" t="s">
        <v>176</v>
      </c>
      <c r="B45" s="193" t="s">
        <v>216</v>
      </c>
      <c r="C45" s="193" t="s">
        <v>219</v>
      </c>
      <c r="D45" s="194" t="s">
        <v>217</v>
      </c>
      <c r="E45" s="220">
        <v>738.8</v>
      </c>
      <c r="F45" s="220">
        <v>0</v>
      </c>
      <c r="G45" s="221">
        <f t="shared" si="1"/>
        <v>0</v>
      </c>
    </row>
    <row r="46" spans="1:7" ht="27" customHeight="1">
      <c r="A46" s="193" t="s">
        <v>176</v>
      </c>
      <c r="B46" s="193" t="s">
        <v>216</v>
      </c>
      <c r="C46" s="193" t="s">
        <v>219</v>
      </c>
      <c r="D46" s="194" t="s">
        <v>217</v>
      </c>
      <c r="E46" s="220">
        <v>1059.3</v>
      </c>
      <c r="F46" s="220">
        <v>723.41</v>
      </c>
      <c r="G46" s="221">
        <f t="shared" si="1"/>
        <v>68.29132445954876</v>
      </c>
    </row>
    <row r="47" spans="1:7" ht="27" customHeight="1">
      <c r="A47" s="193" t="s">
        <v>176</v>
      </c>
      <c r="B47" s="193" t="s">
        <v>216</v>
      </c>
      <c r="C47" s="193" t="s">
        <v>219</v>
      </c>
      <c r="D47" s="194" t="s">
        <v>217</v>
      </c>
      <c r="E47" s="220">
        <v>840.8</v>
      </c>
      <c r="F47" s="220">
        <v>714.68</v>
      </c>
      <c r="G47" s="221">
        <f t="shared" si="1"/>
        <v>85</v>
      </c>
    </row>
    <row r="48" spans="1:7" ht="36.75" customHeight="1">
      <c r="A48" s="193" t="s">
        <v>176</v>
      </c>
      <c r="B48" s="193" t="s">
        <v>216</v>
      </c>
      <c r="C48" s="193" t="s">
        <v>219</v>
      </c>
      <c r="D48" s="194" t="s">
        <v>217</v>
      </c>
      <c r="E48" s="220">
        <v>546</v>
      </c>
      <c r="F48" s="220">
        <v>546</v>
      </c>
      <c r="G48" s="221">
        <f t="shared" si="1"/>
        <v>100</v>
      </c>
    </row>
    <row r="49" spans="1:7" ht="24.75" customHeight="1">
      <c r="A49" s="193" t="s">
        <v>176</v>
      </c>
      <c r="B49" s="193" t="s">
        <v>216</v>
      </c>
      <c r="C49" s="193" t="s">
        <v>219</v>
      </c>
      <c r="D49" s="194" t="s">
        <v>217</v>
      </c>
      <c r="E49" s="220">
        <v>978.8</v>
      </c>
      <c r="F49" s="220">
        <v>683.89</v>
      </c>
      <c r="G49" s="221">
        <f>F49/E49*100</f>
        <v>69.87024928483858</v>
      </c>
    </row>
    <row r="50" spans="1:7" ht="42.75">
      <c r="A50" s="197" t="s">
        <v>176</v>
      </c>
      <c r="B50" s="197" t="s">
        <v>202</v>
      </c>
      <c r="C50" s="197" t="s">
        <v>219</v>
      </c>
      <c r="D50" s="198" t="s">
        <v>203</v>
      </c>
      <c r="E50" s="211">
        <f>SUM(E51:E52)</f>
        <v>598.22</v>
      </c>
      <c r="F50" s="204">
        <f>F51+F52</f>
        <v>449.53999999999996</v>
      </c>
      <c r="G50" s="205">
        <f t="shared" si="1"/>
        <v>75.14626725953661</v>
      </c>
    </row>
    <row r="51" spans="1:7" ht="60">
      <c r="A51" s="193" t="s">
        <v>176</v>
      </c>
      <c r="B51" s="193" t="s">
        <v>211</v>
      </c>
      <c r="C51" s="193" t="s">
        <v>219</v>
      </c>
      <c r="D51" s="194" t="s">
        <v>179</v>
      </c>
      <c r="E51" s="209">
        <v>594.7</v>
      </c>
      <c r="F51" s="206">
        <v>446.02</v>
      </c>
      <c r="G51" s="207">
        <f t="shared" si="1"/>
        <v>74.9991592399529</v>
      </c>
    </row>
    <row r="52" spans="1:7" ht="45">
      <c r="A52" s="193" t="s">
        <v>176</v>
      </c>
      <c r="B52" s="193" t="s">
        <v>212</v>
      </c>
      <c r="C52" s="193" t="s">
        <v>219</v>
      </c>
      <c r="D52" s="194" t="s">
        <v>180</v>
      </c>
      <c r="E52" s="209">
        <v>3.52</v>
      </c>
      <c r="F52" s="206">
        <v>3.52</v>
      </c>
      <c r="G52" s="207">
        <f t="shared" si="1"/>
        <v>100</v>
      </c>
    </row>
    <row r="53" spans="1:7" ht="15.75">
      <c r="A53" s="197" t="s">
        <v>176</v>
      </c>
      <c r="B53" s="197" t="s">
        <v>204</v>
      </c>
      <c r="C53" s="197" t="s">
        <v>219</v>
      </c>
      <c r="D53" s="198" t="s">
        <v>205</v>
      </c>
      <c r="E53" s="211">
        <f>SUM(E54:E54)</f>
        <v>266.72</v>
      </c>
      <c r="F53" s="204">
        <f>F54</f>
        <v>254.92</v>
      </c>
      <c r="G53" s="205">
        <f t="shared" si="1"/>
        <v>95.57588482303537</v>
      </c>
    </row>
    <row r="54" spans="1:7" ht="27.75" customHeight="1">
      <c r="A54" s="193" t="s">
        <v>176</v>
      </c>
      <c r="B54" s="193" t="s">
        <v>213</v>
      </c>
      <c r="C54" s="193" t="s">
        <v>219</v>
      </c>
      <c r="D54" s="194" t="s">
        <v>106</v>
      </c>
      <c r="E54" s="206">
        <v>266.72</v>
      </c>
      <c r="F54" s="206">
        <v>254.92</v>
      </c>
      <c r="G54" s="207">
        <f t="shared" si="1"/>
        <v>95.57588482303537</v>
      </c>
    </row>
    <row r="55" spans="1:7" ht="19.5" customHeight="1">
      <c r="A55" s="197" t="s">
        <v>176</v>
      </c>
      <c r="B55" s="197" t="s">
        <v>227</v>
      </c>
      <c r="C55" s="197" t="s">
        <v>219</v>
      </c>
      <c r="D55" s="198" t="s">
        <v>225</v>
      </c>
      <c r="E55" s="211">
        <f>SUM(E56:E56)</f>
        <v>200</v>
      </c>
      <c r="F55" s="204">
        <f>F56</f>
        <v>200</v>
      </c>
      <c r="G55" s="223">
        <f t="shared" si="1"/>
        <v>100</v>
      </c>
    </row>
    <row r="56" spans="1:7" ht="30" customHeight="1">
      <c r="A56" s="193" t="s">
        <v>176</v>
      </c>
      <c r="B56" s="193" t="s">
        <v>228</v>
      </c>
      <c r="C56" s="193" t="s">
        <v>219</v>
      </c>
      <c r="D56" s="194" t="s">
        <v>226</v>
      </c>
      <c r="E56" s="209">
        <v>200</v>
      </c>
      <c r="F56" s="206">
        <v>200</v>
      </c>
      <c r="G56" s="221">
        <f t="shared" si="1"/>
        <v>100</v>
      </c>
    </row>
    <row r="57" spans="1:7" ht="20.25" customHeight="1">
      <c r="A57" s="197" t="s">
        <v>176</v>
      </c>
      <c r="B57" s="197" t="s">
        <v>236</v>
      </c>
      <c r="C57" s="197" t="s">
        <v>219</v>
      </c>
      <c r="D57" s="198" t="s">
        <v>237</v>
      </c>
      <c r="E57" s="224">
        <f>SUM(E58:E58)</f>
        <v>0</v>
      </c>
      <c r="F57" s="225">
        <f>F58</f>
        <v>-481.01</v>
      </c>
      <c r="G57" s="225">
        <v>0</v>
      </c>
    </row>
    <row r="58" spans="1:7" ht="24" customHeight="1">
      <c r="A58" s="193" t="s">
        <v>176</v>
      </c>
      <c r="B58" s="193" t="s">
        <v>238</v>
      </c>
      <c r="C58" s="193" t="s">
        <v>219</v>
      </c>
      <c r="D58" s="194" t="s">
        <v>239</v>
      </c>
      <c r="E58" s="226">
        <v>0</v>
      </c>
      <c r="F58" s="226">
        <v>-481.01</v>
      </c>
      <c r="G58" s="226">
        <v>0</v>
      </c>
    </row>
    <row r="59" spans="1:7" ht="21.75" customHeight="1">
      <c r="A59" s="236" t="s">
        <v>206</v>
      </c>
      <c r="B59" s="237"/>
      <c r="C59" s="237"/>
      <c r="D59" s="237"/>
      <c r="E59" s="212">
        <f>E12+E27+E39</f>
        <v>75744.72</v>
      </c>
      <c r="F59" s="213">
        <f>F39+F27+F12</f>
        <v>52915.16</v>
      </c>
      <c r="G59" s="214">
        <f>F59/E59*100</f>
        <v>69.85986613984447</v>
      </c>
    </row>
  </sheetData>
  <sheetProtection/>
  <mergeCells count="9">
    <mergeCell ref="A59:D59"/>
    <mergeCell ref="A10:C10"/>
    <mergeCell ref="A11:D11"/>
    <mergeCell ref="B1:G1"/>
    <mergeCell ref="B2:G2"/>
    <mergeCell ref="B3:G3"/>
    <mergeCell ref="B4:G4"/>
    <mergeCell ref="A7:G7"/>
    <mergeCell ref="A8:G8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1" t="s">
        <v>158</v>
      </c>
      <c r="E1" s="173" t="s">
        <v>103</v>
      </c>
    </row>
    <row r="2" spans="1:5" ht="12.75">
      <c r="A2" s="49" t="s">
        <v>3</v>
      </c>
      <c r="B2" s="50" t="s">
        <v>4</v>
      </c>
      <c r="C2" s="153">
        <f>C3+C16</f>
        <v>49719.67</v>
      </c>
      <c r="D2" s="154">
        <f>D3+D16</f>
        <v>34037.26</v>
      </c>
      <c r="E2" s="174">
        <f aca="true" t="shared" si="0" ref="E2:E7">D2/C2*100</f>
        <v>68.45833852075044</v>
      </c>
    </row>
    <row r="3" spans="1:5" ht="28.5">
      <c r="A3" s="124" t="s">
        <v>5</v>
      </c>
      <c r="B3" s="125" t="s">
        <v>53</v>
      </c>
      <c r="C3" s="155">
        <f>C4+C8+C10+C6</f>
        <v>38289.9</v>
      </c>
      <c r="D3" s="156">
        <f>D4+D6+D8+D10</f>
        <v>28718.15</v>
      </c>
      <c r="E3" s="175">
        <f t="shared" si="0"/>
        <v>75.00189344970866</v>
      </c>
    </row>
    <row r="4" spans="1:5" ht="25.5">
      <c r="A4" s="5" t="s">
        <v>5</v>
      </c>
      <c r="B4" s="6" t="s">
        <v>6</v>
      </c>
      <c r="C4" s="157">
        <f>C5</f>
        <v>16751</v>
      </c>
      <c r="D4" s="158">
        <f>D5</f>
        <v>11821.12</v>
      </c>
      <c r="E4" s="176">
        <f t="shared" si="0"/>
        <v>70.56963763357412</v>
      </c>
    </row>
    <row r="5" spans="1:5" ht="25.5">
      <c r="A5" s="7" t="s">
        <v>129</v>
      </c>
      <c r="B5" s="8" t="s">
        <v>8</v>
      </c>
      <c r="C5" s="142">
        <v>16751</v>
      </c>
      <c r="D5" s="159">
        <v>11821.12</v>
      </c>
      <c r="E5" s="177">
        <f t="shared" si="0"/>
        <v>70.56963763357412</v>
      </c>
    </row>
    <row r="6" spans="1:5" ht="42.75">
      <c r="A6" s="180" t="s">
        <v>148</v>
      </c>
      <c r="B6" s="183" t="s">
        <v>149</v>
      </c>
      <c r="C6" s="185">
        <f>C7</f>
        <v>1660.6</v>
      </c>
      <c r="D6" s="184">
        <f>D7</f>
        <v>949.59</v>
      </c>
      <c r="E6" s="177">
        <f t="shared" si="0"/>
        <v>57.18354811513912</v>
      </c>
    </row>
    <row r="7" spans="1:5" ht="23.25">
      <c r="A7" s="181" t="s">
        <v>150</v>
      </c>
      <c r="B7" s="182" t="s">
        <v>151</v>
      </c>
      <c r="C7" s="186">
        <v>1660.6</v>
      </c>
      <c r="D7" s="159">
        <v>949.59</v>
      </c>
      <c r="E7" s="177">
        <f t="shared" si="0"/>
        <v>57.18354811513912</v>
      </c>
    </row>
    <row r="8" spans="1:5" ht="25.5">
      <c r="A8" s="5" t="s">
        <v>107</v>
      </c>
      <c r="B8" s="6" t="s">
        <v>108</v>
      </c>
      <c r="C8" s="157">
        <f>C9</f>
        <v>8.3</v>
      </c>
      <c r="D8" s="160">
        <f>D9</f>
        <v>18.06</v>
      </c>
      <c r="E8" s="176">
        <f>E9</f>
        <v>217.59036144578312</v>
      </c>
    </row>
    <row r="9" spans="1:5" ht="38.25">
      <c r="A9" s="7" t="s">
        <v>130</v>
      </c>
      <c r="B9" s="8" t="s">
        <v>109</v>
      </c>
      <c r="C9" s="142">
        <v>8.3</v>
      </c>
      <c r="D9" s="161">
        <v>18.06</v>
      </c>
      <c r="E9" s="177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7">
        <f>C11+C12+C15+C13+C14</f>
        <v>19870</v>
      </c>
      <c r="D10" s="158">
        <f>D11+D12+D15+D13+D14</f>
        <v>15929.38</v>
      </c>
      <c r="E10" s="176">
        <f t="shared" si="1"/>
        <v>80.16799194765979</v>
      </c>
    </row>
    <row r="11" spans="1:5" ht="38.25">
      <c r="A11" s="7" t="s">
        <v>131</v>
      </c>
      <c r="B11" s="8" t="s">
        <v>11</v>
      </c>
      <c r="C11" s="142">
        <v>370</v>
      </c>
      <c r="D11" s="159">
        <v>359.47</v>
      </c>
      <c r="E11" s="177">
        <f t="shared" si="1"/>
        <v>97.15405405405406</v>
      </c>
    </row>
    <row r="12" spans="1:5" ht="38.25">
      <c r="A12" s="7" t="s">
        <v>132</v>
      </c>
      <c r="B12" s="8" t="s">
        <v>138</v>
      </c>
      <c r="C12" s="142">
        <v>2000</v>
      </c>
      <c r="D12" s="159">
        <v>1447.34</v>
      </c>
      <c r="E12" s="177">
        <f t="shared" si="1"/>
        <v>72.36699999999999</v>
      </c>
    </row>
    <row r="13" spans="1:5" ht="25.5">
      <c r="A13" s="7" t="s">
        <v>140</v>
      </c>
      <c r="B13" s="8" t="s">
        <v>139</v>
      </c>
      <c r="C13" s="142">
        <v>3500</v>
      </c>
      <c r="D13" s="159">
        <v>1828.51</v>
      </c>
      <c r="E13" s="177">
        <f t="shared" si="1"/>
        <v>52.24314285714286</v>
      </c>
    </row>
    <row r="14" spans="1:5" ht="25.5">
      <c r="A14" s="7" t="s">
        <v>133</v>
      </c>
      <c r="B14" s="8" t="s">
        <v>141</v>
      </c>
      <c r="C14" s="142">
        <v>6000</v>
      </c>
      <c r="D14" s="159">
        <v>7863.49</v>
      </c>
      <c r="E14" s="177">
        <f t="shared" si="1"/>
        <v>131.05816666666666</v>
      </c>
    </row>
    <row r="15" spans="1:5" ht="25.5">
      <c r="A15" s="7" t="s">
        <v>143</v>
      </c>
      <c r="B15" s="8" t="s">
        <v>142</v>
      </c>
      <c r="C15" s="142">
        <v>8000</v>
      </c>
      <c r="D15" s="159">
        <v>4430.57</v>
      </c>
      <c r="E15" s="177">
        <f t="shared" si="1"/>
        <v>55.382124999999995</v>
      </c>
    </row>
    <row r="16" spans="1:5" ht="28.5">
      <c r="A16" s="126"/>
      <c r="B16" s="127" t="s">
        <v>123</v>
      </c>
      <c r="C16" s="162">
        <f>C17+C22+C29+C31+C33</f>
        <v>11429.77</v>
      </c>
      <c r="D16" s="163">
        <f>D17+D22+D29+D31+D33</f>
        <v>5319.11</v>
      </c>
      <c r="E16" s="175">
        <f t="shared" si="1"/>
        <v>46.537331897317266</v>
      </c>
    </row>
    <row r="17" spans="1:5" ht="89.25">
      <c r="A17" s="35" t="s">
        <v>13</v>
      </c>
      <c r="B17" s="123" t="s">
        <v>14</v>
      </c>
      <c r="C17" s="164">
        <f>C18+C19+C20+C21</f>
        <v>8200</v>
      </c>
      <c r="D17" s="135">
        <f>D18+D19+D20+D21</f>
        <v>4614.19</v>
      </c>
      <c r="E17" s="178">
        <f t="shared" si="1"/>
        <v>56.270609756097556</v>
      </c>
    </row>
    <row r="18" spans="1:5" ht="242.25">
      <c r="A18" s="7" t="s">
        <v>134</v>
      </c>
      <c r="B18" s="8" t="s">
        <v>114</v>
      </c>
      <c r="C18" s="142">
        <v>7100</v>
      </c>
      <c r="D18" s="136">
        <v>4044.36</v>
      </c>
      <c r="E18" s="177">
        <f t="shared" si="1"/>
        <v>56.96281690140845</v>
      </c>
    </row>
    <row r="19" spans="1:5" ht="191.25">
      <c r="A19" s="10" t="s">
        <v>42</v>
      </c>
      <c r="B19" s="12" t="s">
        <v>115</v>
      </c>
      <c r="C19" s="142">
        <v>0</v>
      </c>
      <c r="D19" s="137">
        <v>2.13</v>
      </c>
      <c r="E19" s="177">
        <v>0</v>
      </c>
    </row>
    <row r="20" spans="1:5" ht="127.5">
      <c r="A20" s="7" t="s">
        <v>80</v>
      </c>
      <c r="B20" s="8" t="s">
        <v>116</v>
      </c>
      <c r="C20" s="142">
        <v>280</v>
      </c>
      <c r="D20" s="136">
        <v>177.34</v>
      </c>
      <c r="E20" s="177">
        <f>D20/C20*100</f>
        <v>63.33571428571428</v>
      </c>
    </row>
    <row r="21" spans="1:5" ht="63.75">
      <c r="A21" s="7" t="s">
        <v>112</v>
      </c>
      <c r="B21" s="8" t="s">
        <v>157</v>
      </c>
      <c r="C21" s="142">
        <v>820</v>
      </c>
      <c r="D21" s="136">
        <v>390.36</v>
      </c>
      <c r="E21" s="177">
        <f>D21/C21*100</f>
        <v>47.60487804878049</v>
      </c>
    </row>
    <row r="22" spans="1:5" ht="76.5">
      <c r="A22" s="37" t="s">
        <v>93</v>
      </c>
      <c r="B22" s="38" t="s">
        <v>72</v>
      </c>
      <c r="C22" s="138">
        <f>C25+C26+C27+C28</f>
        <v>229.77</v>
      </c>
      <c r="D22" s="139">
        <f>D25+D26+D27+D28</f>
        <v>115.91000000000001</v>
      </c>
      <c r="E22" s="178">
        <f>D22/C22*100</f>
        <v>50.44609827218524</v>
      </c>
    </row>
    <row r="23" spans="1:5" ht="51">
      <c r="A23" s="5" t="s">
        <v>17</v>
      </c>
      <c r="B23" s="6" t="s">
        <v>18</v>
      </c>
      <c r="C23" s="140">
        <f>SUM(C24)</f>
        <v>0</v>
      </c>
      <c r="D23" s="172"/>
      <c r="E23" s="179"/>
    </row>
    <row r="24" spans="1:5" ht="102">
      <c r="A24" s="7" t="s">
        <v>19</v>
      </c>
      <c r="B24" s="8" t="s">
        <v>20</v>
      </c>
      <c r="C24" s="141">
        <v>0</v>
      </c>
      <c r="D24" s="172"/>
      <c r="E24" s="179"/>
    </row>
    <row r="25" spans="1:5" ht="63.75">
      <c r="A25" s="7" t="s">
        <v>84</v>
      </c>
      <c r="B25" s="8" t="s">
        <v>113</v>
      </c>
      <c r="C25" s="142">
        <v>0</v>
      </c>
      <c r="D25" s="137">
        <v>0</v>
      </c>
      <c r="E25" s="177">
        <v>0</v>
      </c>
    </row>
    <row r="26" spans="1:5" ht="114.75">
      <c r="A26" s="7" t="s">
        <v>94</v>
      </c>
      <c r="B26" s="8" t="s">
        <v>111</v>
      </c>
      <c r="C26" s="143">
        <v>0</v>
      </c>
      <c r="D26" s="136">
        <v>0</v>
      </c>
      <c r="E26" s="177">
        <v>0</v>
      </c>
    </row>
    <row r="27" spans="1:5" ht="114.75">
      <c r="A27" s="7" t="s">
        <v>135</v>
      </c>
      <c r="B27" s="8" t="s">
        <v>110</v>
      </c>
      <c r="C27" s="143">
        <v>200</v>
      </c>
      <c r="D27" s="144">
        <v>86.15</v>
      </c>
      <c r="E27" s="177">
        <f>D27/C27*100</f>
        <v>43.075</v>
      </c>
    </row>
    <row r="28" spans="1:5" ht="51">
      <c r="A28" s="7" t="s">
        <v>153</v>
      </c>
      <c r="B28" s="8" t="s">
        <v>152</v>
      </c>
      <c r="C28" s="143">
        <v>29.77</v>
      </c>
      <c r="D28" s="144">
        <v>29.76</v>
      </c>
      <c r="E28" s="177">
        <f>D28/C28*100</f>
        <v>99.96640913671482</v>
      </c>
    </row>
    <row r="29" spans="1:5" ht="63.75">
      <c r="A29" s="37" t="s">
        <v>95</v>
      </c>
      <c r="B29" s="64" t="s">
        <v>96</v>
      </c>
      <c r="C29" s="145">
        <f>C30</f>
        <v>3000</v>
      </c>
      <c r="D29" s="146">
        <f>D30</f>
        <v>588.51</v>
      </c>
      <c r="E29" s="178">
        <f>D29/C29*100</f>
        <v>19.616999999999997</v>
      </c>
    </row>
    <row r="30" spans="1:5" ht="127.5">
      <c r="A30" s="121" t="s">
        <v>136</v>
      </c>
      <c r="B30" s="122" t="s">
        <v>117</v>
      </c>
      <c r="C30" s="143">
        <v>3000</v>
      </c>
      <c r="D30" s="137">
        <v>588.51</v>
      </c>
      <c r="E30" s="177">
        <f>D30/C30*100</f>
        <v>19.616999999999997</v>
      </c>
    </row>
    <row r="31" spans="1:5" ht="38.25">
      <c r="A31" s="37" t="s">
        <v>90</v>
      </c>
      <c r="B31" s="107" t="s">
        <v>91</v>
      </c>
      <c r="C31" s="138">
        <f>C32</f>
        <v>0</v>
      </c>
      <c r="D31" s="139">
        <f>D32</f>
        <v>0.5</v>
      </c>
      <c r="E31" s="177">
        <v>0</v>
      </c>
    </row>
    <row r="32" spans="1:5" ht="102">
      <c r="A32" s="110" t="s">
        <v>89</v>
      </c>
      <c r="B32" s="111" t="s">
        <v>20</v>
      </c>
      <c r="C32" s="165">
        <v>0</v>
      </c>
      <c r="D32" s="147">
        <v>0.5</v>
      </c>
      <c r="E32" s="177">
        <v>0</v>
      </c>
    </row>
    <row r="33" spans="1:5" ht="38.25">
      <c r="A33" s="37" t="s">
        <v>21</v>
      </c>
      <c r="B33" s="38" t="s">
        <v>22</v>
      </c>
      <c r="C33" s="138">
        <f>C34+C35+C36</f>
        <v>0</v>
      </c>
      <c r="D33" s="139">
        <f>D34+D35+D36</f>
        <v>0</v>
      </c>
      <c r="E33" s="150">
        <v>0</v>
      </c>
    </row>
    <row r="34" spans="1:5" ht="51">
      <c r="A34" s="7" t="s">
        <v>124</v>
      </c>
      <c r="B34" s="8" t="s">
        <v>97</v>
      </c>
      <c r="C34" s="142">
        <v>0</v>
      </c>
      <c r="D34" s="137">
        <v>0</v>
      </c>
      <c r="E34" s="177">
        <v>0</v>
      </c>
    </row>
    <row r="35" spans="1:5" ht="38.25">
      <c r="A35" s="7" t="s">
        <v>98</v>
      </c>
      <c r="B35" s="8" t="s">
        <v>120</v>
      </c>
      <c r="C35" s="142">
        <v>0</v>
      </c>
      <c r="D35" s="136">
        <v>0</v>
      </c>
      <c r="E35" s="177">
        <v>0</v>
      </c>
    </row>
    <row r="36" spans="1:5" ht="38.25">
      <c r="A36" s="7" t="s">
        <v>99</v>
      </c>
      <c r="B36" s="8" t="s">
        <v>121</v>
      </c>
      <c r="C36" s="142">
        <v>0</v>
      </c>
      <c r="D36" s="136">
        <v>0</v>
      </c>
      <c r="E36" s="177">
        <v>0</v>
      </c>
    </row>
    <row r="37" spans="1:5" ht="102">
      <c r="A37" s="55" t="s">
        <v>24</v>
      </c>
      <c r="B37" s="56" t="s">
        <v>104</v>
      </c>
      <c r="C37" s="166">
        <f>C38+C44+C41</f>
        <v>3241.0600000000004</v>
      </c>
      <c r="D37" s="148">
        <f>D38+D44+D41</f>
        <v>3018.42</v>
      </c>
      <c r="E37" s="174">
        <f>D37/C37*100</f>
        <v>93.13064244413863</v>
      </c>
    </row>
    <row r="38" spans="1:5" ht="76.5">
      <c r="A38" s="94" t="s">
        <v>35</v>
      </c>
      <c r="B38" s="38" t="s">
        <v>41</v>
      </c>
      <c r="C38" s="138">
        <f>C39+C40</f>
        <v>0</v>
      </c>
      <c r="D38" s="149">
        <f>D39+D40</f>
        <v>0</v>
      </c>
      <c r="E38" s="178">
        <v>0</v>
      </c>
    </row>
    <row r="39" spans="1:5" ht="102.75">
      <c r="A39" s="10" t="s">
        <v>61</v>
      </c>
      <c r="B39" s="12" t="s">
        <v>64</v>
      </c>
      <c r="C39" s="142">
        <v>0</v>
      </c>
      <c r="D39" s="136">
        <v>0</v>
      </c>
      <c r="E39" s="177">
        <v>0</v>
      </c>
    </row>
    <row r="40" spans="1:5" ht="115.5">
      <c r="A40" s="10" t="s">
        <v>102</v>
      </c>
      <c r="B40" s="12" t="s">
        <v>119</v>
      </c>
      <c r="C40" s="167">
        <v>0</v>
      </c>
      <c r="D40" s="137">
        <v>0</v>
      </c>
      <c r="E40" s="177">
        <v>0</v>
      </c>
    </row>
    <row r="41" spans="1:5" ht="104.25">
      <c r="A41" s="131" t="s">
        <v>125</v>
      </c>
      <c r="B41" s="132" t="s">
        <v>127</v>
      </c>
      <c r="C41" s="138">
        <f>C42+C43</f>
        <v>2214.63</v>
      </c>
      <c r="D41" s="151">
        <f>D42+D43</f>
        <v>2015.88</v>
      </c>
      <c r="E41" s="178">
        <f>E42+E43</f>
        <v>0</v>
      </c>
    </row>
    <row r="42" spans="1:5" ht="60">
      <c r="A42" s="129" t="s">
        <v>126</v>
      </c>
      <c r="B42" s="130" t="s">
        <v>128</v>
      </c>
      <c r="C42" s="167">
        <v>969.4</v>
      </c>
      <c r="D42" s="152">
        <v>770.65</v>
      </c>
      <c r="E42" s="177">
        <v>0</v>
      </c>
    </row>
    <row r="43" spans="1:5" ht="90">
      <c r="A43" s="129" t="s">
        <v>154</v>
      </c>
      <c r="B43" s="130" t="s">
        <v>155</v>
      </c>
      <c r="C43" s="168">
        <v>1245.23</v>
      </c>
      <c r="D43" s="152">
        <v>1245.23</v>
      </c>
      <c r="E43" s="177">
        <v>0</v>
      </c>
    </row>
    <row r="44" spans="1:5" ht="13.5">
      <c r="A44" s="92" t="s">
        <v>39</v>
      </c>
      <c r="B44" s="93" t="s">
        <v>40</v>
      </c>
      <c r="C44" s="138">
        <f>C45+C47+C48+C46</f>
        <v>1026.43</v>
      </c>
      <c r="D44" s="139">
        <f>D45+D47+D48+D46</f>
        <v>1002.5400000000001</v>
      </c>
      <c r="E44" s="178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7">
        <v>498.35</v>
      </c>
      <c r="D45" s="137">
        <v>498.35</v>
      </c>
      <c r="E45" s="177">
        <f t="shared" si="2"/>
        <v>100</v>
      </c>
    </row>
    <row r="46" spans="1:5" ht="89.25">
      <c r="A46" s="10" t="s">
        <v>145</v>
      </c>
      <c r="B46" s="12" t="s">
        <v>146</v>
      </c>
      <c r="C46" s="167">
        <v>1</v>
      </c>
      <c r="D46" s="152">
        <v>1</v>
      </c>
      <c r="E46" s="177">
        <f t="shared" si="2"/>
        <v>100</v>
      </c>
    </row>
    <row r="47" spans="1:5" ht="192.75">
      <c r="A47" s="10" t="s">
        <v>101</v>
      </c>
      <c r="B47" s="12" t="s">
        <v>118</v>
      </c>
      <c r="C47" s="167">
        <v>91.1</v>
      </c>
      <c r="D47" s="136">
        <v>68.32</v>
      </c>
      <c r="E47" s="177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69">
        <v>435.98</v>
      </c>
      <c r="D48" s="137">
        <v>434.87</v>
      </c>
      <c r="E48" s="177">
        <f t="shared" si="2"/>
        <v>99.74540116519105</v>
      </c>
    </row>
    <row r="49" spans="1:5" ht="26.25" thickBot="1">
      <c r="A49" s="61"/>
      <c r="B49" s="62" t="s">
        <v>31</v>
      </c>
      <c r="C49" s="170">
        <f>C2+C37</f>
        <v>52960.729999999996</v>
      </c>
      <c r="D49" s="134">
        <f>D2+D37</f>
        <v>37055.68</v>
      </c>
      <c r="E49" s="175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3" t="s">
        <v>156</v>
      </c>
      <c r="B51" s="13"/>
      <c r="C51" s="14"/>
      <c r="D51" s="2"/>
      <c r="E51" s="2"/>
    </row>
    <row r="52" spans="1:5" ht="12.75">
      <c r="A52" s="128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2021-04-30T12:51:32Z</cp:lastPrinted>
  <dcterms:created xsi:type="dcterms:W3CDTF">1996-10-08T23:32:33Z</dcterms:created>
  <dcterms:modified xsi:type="dcterms:W3CDTF">2021-11-17T14:39:58Z</dcterms:modified>
  <cp:category/>
  <cp:version/>
  <cp:contentType/>
  <cp:contentStatus/>
</cp:coreProperties>
</file>