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80" windowWidth="9720" windowHeight="7260" activeTab="0"/>
  </bookViews>
  <sheets>
    <sheet name="Роспись расходов" sheetId="12" r:id="rId1"/>
  </sheets>
  <definedNames>
    <definedName name="BFT_Print_Titles" localSheetId="0">'Роспись расходов'!$8:$10</definedName>
    <definedName name="_xlnm.Print_Titles" localSheetId="0">'Роспись расходов'!$8:$10</definedName>
  </definedNames>
  <calcPr calcId="162913" refMode="R1C1"/>
</workbook>
</file>

<file path=xl/sharedStrings.xml><?xml version="1.0" encoding="utf-8"?>
<sst xmlns="http://schemas.openxmlformats.org/spreadsheetml/2006/main" count="805" uniqueCount="181">
  <si>
    <t>2</t>
  </si>
  <si>
    <t>3</t>
  </si>
  <si>
    <t>4</t>
  </si>
  <si>
    <t>6</t>
  </si>
  <si>
    <t>5</t>
  </si>
  <si>
    <t>КБК</t>
  </si>
  <si>
    <t>Единица измерения:</t>
  </si>
  <si>
    <t>1</t>
  </si>
  <si>
    <t>КВСР</t>
  </si>
  <si>
    <t>КВР</t>
  </si>
  <si>
    <t>КЦСР</t>
  </si>
  <si>
    <t>КФСР</t>
  </si>
  <si>
    <t>тыс. руб.</t>
  </si>
  <si>
    <t>Наименование показателя</t>
  </si>
  <si>
    <t/>
  </si>
  <si>
    <t>ВСЕГО:</t>
  </si>
  <si>
    <t>601</t>
  </si>
  <si>
    <t>Администрация муниципального образования Большеколпанское сельское поселение Гатчинского муниципального района Ленинградской области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</si>
  <si>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</si>
  <si>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</si>
  <si>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</si>
  <si>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</si>
  <si>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</si>
  <si>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</si>
  <si>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</si>
  <si>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</si>
  <si>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</si>
  <si>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</si>
  <si>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</si>
  <si>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</si>
  <si>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</si>
  <si>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</si>
  <si>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0111</t>
  </si>
  <si>
    <t>Резервные фонды</t>
  </si>
  <si>
    <t>870</t>
  </si>
  <si>
    <t>Резервные средства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</si>
  <si>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</si>
  <si>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</si>
  <si>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</si>
  <si>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</si>
  <si>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</si>
  <si>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</si>
  <si>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</si>
  <si>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</si>
  <si>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</si>
  <si>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</si>
  <si>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0401</t>
  </si>
  <si>
    <t>Общеэкономические вопросы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</si>
  <si>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</si>
  <si>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</si>
  <si>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</si>
  <si>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</si>
  <si>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</si>
  <si>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</si>
  <si>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</si>
  <si>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</si>
  <si>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</si>
  <si>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</si>
  <si>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</si>
  <si>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</si>
  <si>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</si>
  <si>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</si>
  <si>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</si>
  <si>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111</t>
  </si>
  <si>
    <t>Фонд оплаты труда казенных учреждений и взносы по обязательному социальному страхованию</t>
  </si>
  <si>
    <t>0700</t>
  </si>
  <si>
    <t>ОБРАЗОВАНИЕ</t>
  </si>
  <si>
    <t>0707</t>
  </si>
  <si>
    <t>Молодежная политика и оздоровление детей</t>
  </si>
  <si>
    <t>0800</t>
  </si>
  <si>
    <t>КУЛЬТУРА, КИНЕМАТОГРАФИЯ</t>
  </si>
  <si>
    <t>0801</t>
  </si>
  <si>
    <t>Культура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</si>
  <si>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</si>
  <si>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</si>
  <si>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1000</t>
  </si>
  <si>
    <t>СОЦИАЛЬНАЯ ПОЛИТИКА</t>
  </si>
  <si>
    <t>1001</t>
  </si>
  <si>
    <t>Пенсионное обеспечение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</si>
  <si>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</si>
  <si>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</si>
  <si>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</si>
  <si>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</si>
  <si>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1102</t>
  </si>
  <si>
    <t>Массовый спорт</t>
  </si>
  <si>
    <t>853</t>
  </si>
  <si>
    <t>Уплата иных платежей</t>
  </si>
  <si>
    <t>242</t>
  </si>
  <si>
    <t xml:space="preserve">Закупка товаров, работ, услуг в сфере информационно-коммуникационных технологий </t>
  </si>
  <si>
    <t>602</t>
  </si>
  <si>
    <t>6180011050</t>
  </si>
  <si>
    <t>6170011020</t>
  </si>
  <si>
    <t>6170011040</t>
  </si>
  <si>
    <t>6180011030</t>
  </si>
  <si>
    <t>6290015020</t>
  </si>
  <si>
    <t>6180071340</t>
  </si>
  <si>
    <t>6290015050</t>
  </si>
  <si>
    <t>6290015500</t>
  </si>
  <si>
    <t>6290051180</t>
  </si>
  <si>
    <t>6290015280</t>
  </si>
  <si>
    <t>129</t>
  </si>
  <si>
    <t>Взносы по обязательному социальному страхованиюна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</si>
  <si>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</si>
  <si>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</si>
  <si>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Иные межбюджетные трансферты</t>
  </si>
  <si>
    <t>540</t>
  </si>
  <si>
    <t>7140112500</t>
  </si>
  <si>
    <t>6290013010</t>
  </si>
  <si>
    <t>6290013020</t>
  </si>
  <si>
    <t>6290013030</t>
  </si>
  <si>
    <t>6290013040</t>
  </si>
  <si>
    <t>6290013060</t>
  </si>
  <si>
    <t>6290013070</t>
  </si>
  <si>
    <t>7110115330</t>
  </si>
  <si>
    <t>7130115200</t>
  </si>
  <si>
    <t>7130115620</t>
  </si>
  <si>
    <t>7150112800</t>
  </si>
  <si>
    <t>71301S9602</t>
  </si>
  <si>
    <t>6290017000</t>
  </si>
  <si>
    <t>7130170140</t>
  </si>
  <si>
    <t>412</t>
  </si>
  <si>
    <t>71301S0140</t>
  </si>
  <si>
    <t>7130109502</t>
  </si>
  <si>
    <t>7130109602</t>
  </si>
  <si>
    <t>6290016410</t>
  </si>
  <si>
    <t>71301S0880</t>
  </si>
  <si>
    <t>7130170880</t>
  </si>
  <si>
    <t>71301S4390</t>
  </si>
  <si>
    <t>7130172020</t>
  </si>
  <si>
    <t>7130174390</t>
  </si>
  <si>
    <t>7150115080</t>
  </si>
  <si>
    <t>Бюджетные инвестиции на приобретение объектов недвижимого имущества в государственную (муниципальную) собственность</t>
  </si>
  <si>
    <t>71301S4310</t>
  </si>
  <si>
    <t>0309</t>
  </si>
  <si>
    <t>Защита территории и населения от чрезвычайных ситуаций природного и техногенного характера, гражданская оборона</t>
  </si>
  <si>
    <t>7140170360</t>
  </si>
  <si>
    <t>Уплата  иных платежей</t>
  </si>
  <si>
    <t>0314</t>
  </si>
  <si>
    <t>Другие вопросы в области национальной безопасности и правоохранительной деятельности</t>
  </si>
  <si>
    <t>6180015070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</si>
  <si>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</si>
  <si>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0106</t>
  </si>
  <si>
    <t>6290016271</t>
  </si>
  <si>
    <t>852</t>
  </si>
  <si>
    <t>6290013150</t>
  </si>
  <si>
    <t>Запланированы расходы на 2021 год</t>
  </si>
  <si>
    <t>Охрана семьи и детства</t>
  </si>
  <si>
    <t>1004</t>
  </si>
  <si>
    <t>Иные выплаты персоналу государственных (муниципальных) органов, за исключением ФОТ</t>
  </si>
  <si>
    <t>Бюджетные инвестиции в объекты капитального строительства государственной (муниципальной) собственности.</t>
  </si>
  <si>
    <t>414</t>
  </si>
  <si>
    <t xml:space="preserve">Ведомственная  структура  расходов бюджета МО Большеколпанское сельское поселение  на 2021-2022 годов </t>
  </si>
  <si>
    <t>Запланированы расходы на 2022 год</t>
  </si>
  <si>
    <t>6290017110</t>
  </si>
  <si>
    <t>7Б20016740</t>
  </si>
  <si>
    <t>7Б20015100</t>
  </si>
  <si>
    <t>7Б20015120</t>
  </si>
  <si>
    <t>7Б30015611</t>
  </si>
  <si>
    <t>7Б10015031</t>
  </si>
  <si>
    <t>7Б10015510</t>
  </si>
  <si>
    <t>7Б30016400</t>
  </si>
  <si>
    <t>7Б30015210</t>
  </si>
  <si>
    <t>7Б30015410</t>
  </si>
  <si>
    <t>7Б30015220</t>
  </si>
  <si>
    <t>7Б300S0200</t>
  </si>
  <si>
    <t>7Б30015380</t>
  </si>
  <si>
    <t>7Б30015420</t>
  </si>
  <si>
    <t>7Б30015330</t>
  </si>
  <si>
    <t>7Б30016490</t>
  </si>
  <si>
    <t>7Б60015402</t>
  </si>
  <si>
    <t>7Б30012900</t>
  </si>
  <si>
    <t>Профессиональная подготовка, переподготовка и повышение квалификации</t>
  </si>
  <si>
    <t>0705</t>
  </si>
  <si>
    <t>Организация профессионального образования и дополнительного образования муниципальных служащих</t>
  </si>
  <si>
    <t>7Б50015680</t>
  </si>
  <si>
    <t>7Б40012500</t>
  </si>
  <si>
    <t>7Б40012600</t>
  </si>
  <si>
    <t>7Б40015630</t>
  </si>
  <si>
    <t>851</t>
  </si>
  <si>
    <t>7Б50012800</t>
  </si>
  <si>
    <t>Приложение №14 к Решению Совета депутатов МО Большеколпанское сельское поселение                                               № 79    от 13.12.2019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</si>
</sst>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8"/>
      <color indexed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" fontId="2" fillId="0" borderId="0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/>
    <xf numFmtId="49" fontId="2" fillId="0" borderId="3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3" xfId="0" applyNumberFormat="1" applyFont="1" applyFill="1" applyBorder="1" applyAlignment="1">
      <alignment horizontal="center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3" fillId="0" borderId="1" xfId="0" applyNumberFormat="1" applyFont="1" applyFill="1" applyBorder="1" applyAlignment="1">
      <alignment vertical="top"/>
    </xf>
    <xf numFmtId="4" fontId="2" fillId="0" borderId="2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0" borderId="3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vertical="top" wrapText="1"/>
    </xf>
    <xf numFmtId="4" fontId="10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vertical="top" wrapText="1"/>
    </xf>
    <xf numFmtId="4" fontId="9" fillId="2" borderId="1" xfId="0" applyNumberFormat="1" applyFont="1" applyFill="1" applyBorder="1" applyAlignment="1">
      <alignment vertical="top" wrapText="1"/>
    </xf>
    <xf numFmtId="4" fontId="3" fillId="0" borderId="6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vertical="top" wrapText="1"/>
    </xf>
    <xf numFmtId="4" fontId="9" fillId="2" borderId="5" xfId="0" applyNumberFormat="1" applyFont="1" applyFill="1" applyBorder="1" applyAlignment="1">
      <alignment horizontal="right" vertical="top" wrapText="1"/>
    </xf>
    <xf numFmtId="4" fontId="11" fillId="2" borderId="5" xfId="0" applyNumberFormat="1" applyFont="1" applyFill="1" applyBorder="1" applyAlignment="1">
      <alignment horizontal="right" vertical="top" wrapText="1"/>
    </xf>
    <xf numFmtId="49" fontId="12" fillId="0" borderId="7" xfId="0" applyNumberFormat="1" applyFont="1" applyFill="1" applyBorder="1" applyAlignment="1">
      <alignment horizontal="left" vertical="center" wrapText="1"/>
    </xf>
    <xf numFmtId="4" fontId="11" fillId="2" borderId="1" xfId="0" applyNumberFormat="1" applyFont="1" applyFill="1" applyBorder="1" applyAlignment="1">
      <alignment horizontal="right" vertical="center" wrapText="1"/>
    </xf>
    <xf numFmtId="4" fontId="11" fillId="2" borderId="5" xfId="0" applyNumberFormat="1" applyFont="1" applyFill="1" applyBorder="1" applyAlignment="1">
      <alignment horizontal="right" vertical="center" wrapText="1"/>
    </xf>
    <xf numFmtId="4" fontId="2" fillId="0" borderId="2" xfId="0" applyNumberFormat="1" applyFont="1" applyFill="1" applyBorder="1" applyAlignment="1">
      <alignment horizontal="right" vertical="top" wrapText="1"/>
    </xf>
    <xf numFmtId="4" fontId="11" fillId="2" borderId="8" xfId="0" applyNumberFormat="1" applyFont="1" applyFill="1" applyBorder="1" applyAlignment="1">
      <alignment horizontal="right" vertical="top" wrapText="1"/>
    </xf>
    <xf numFmtId="4" fontId="11" fillId="2" borderId="9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11" fillId="0" borderId="5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right" vertical="top" wrapText="1"/>
    </xf>
    <xf numFmtId="2" fontId="13" fillId="0" borderId="1" xfId="0" applyNumberFormat="1" applyFont="1" applyBorder="1" applyAlignment="1">
      <alignment horizontal="right" vertical="top" wrapText="1"/>
    </xf>
    <xf numFmtId="0" fontId="13" fillId="0" borderId="1" xfId="0" applyFont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8" fillId="2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4"/>
  <sheetViews>
    <sheetView tabSelected="1" workbookViewId="0" topLeftCell="A1">
      <selection activeCell="C1" sqref="C1:G4"/>
    </sheetView>
  </sheetViews>
  <sheetFormatPr defaultColWidth="8.8515625" defaultRowHeight="12.75"/>
  <cols>
    <col min="1" max="1" width="6.421875" style="0" customWidth="1"/>
    <col min="2" max="2" width="40.7109375" style="0" customWidth="1"/>
    <col min="3" max="3" width="7.140625" style="0" customWidth="1"/>
    <col min="4" max="4" width="10.7109375" style="0" customWidth="1"/>
    <col min="5" max="5" width="6.7109375" style="0" customWidth="1"/>
    <col min="6" max="6" width="12.140625" style="0" customWidth="1"/>
    <col min="7" max="7" width="12.8515625" style="0" customWidth="1"/>
    <col min="8" max="34" width="15.7109375" style="0" customWidth="1"/>
  </cols>
  <sheetData>
    <row r="1" spans="1:7" ht="12.75" customHeight="1">
      <c r="A1" s="12"/>
      <c r="B1" s="13"/>
      <c r="C1" s="62" t="s">
        <v>180</v>
      </c>
      <c r="D1" s="62"/>
      <c r="E1" s="62"/>
      <c r="F1" s="62"/>
      <c r="G1" s="62"/>
    </row>
    <row r="2" spans="1:7" ht="12.75">
      <c r="A2" s="8"/>
      <c r="C2" s="62"/>
      <c r="D2" s="62"/>
      <c r="E2" s="62"/>
      <c r="F2" s="62"/>
      <c r="G2" s="62"/>
    </row>
    <row r="3" spans="3:7" ht="12.75">
      <c r="C3" s="62"/>
      <c r="D3" s="62"/>
      <c r="E3" s="62"/>
      <c r="F3" s="62"/>
      <c r="G3" s="62"/>
    </row>
    <row r="4" spans="3:7" ht="24.75" customHeight="1">
      <c r="C4" s="62"/>
      <c r="D4" s="62"/>
      <c r="E4" s="62"/>
      <c r="F4" s="62"/>
      <c r="G4" s="62"/>
    </row>
    <row r="5" spans="1:6" ht="15.75">
      <c r="A5" s="63"/>
      <c r="B5" s="63"/>
      <c r="C5" s="63"/>
      <c r="D5" s="63"/>
      <c r="E5" s="63"/>
      <c r="F5" s="63"/>
    </row>
    <row r="6" spans="1:7" ht="42" customHeight="1">
      <c r="A6" s="64" t="s">
        <v>151</v>
      </c>
      <c r="B6" s="65"/>
      <c r="C6" s="65"/>
      <c r="D6" s="65"/>
      <c r="E6" s="65"/>
      <c r="F6" s="65"/>
      <c r="G6" s="15"/>
    </row>
    <row r="7" spans="1:6" ht="13.5" customHeight="1">
      <c r="A7" s="66" t="s">
        <v>6</v>
      </c>
      <c r="B7" s="66"/>
      <c r="C7" s="7"/>
      <c r="F7" s="14" t="s">
        <v>12</v>
      </c>
    </row>
    <row r="8" spans="1:7" ht="12.75">
      <c r="A8" s="60" t="s">
        <v>8</v>
      </c>
      <c r="B8" s="60" t="s">
        <v>13</v>
      </c>
      <c r="C8" s="67" t="s">
        <v>5</v>
      </c>
      <c r="D8" s="68"/>
      <c r="E8" s="68"/>
      <c r="F8" s="60" t="s">
        <v>145</v>
      </c>
      <c r="G8" s="60" t="s">
        <v>152</v>
      </c>
    </row>
    <row r="9" spans="1:7" ht="22.5" customHeight="1">
      <c r="A9" s="61"/>
      <c r="B9" s="61"/>
      <c r="C9" s="2" t="s">
        <v>11</v>
      </c>
      <c r="D9" s="2" t="s">
        <v>10</v>
      </c>
      <c r="E9" s="2" t="s">
        <v>9</v>
      </c>
      <c r="F9" s="61"/>
      <c r="G9" s="61"/>
    </row>
    <row r="10" spans="1:7" ht="12.75">
      <c r="A10" s="1" t="s">
        <v>7</v>
      </c>
      <c r="B10" s="1" t="s">
        <v>0</v>
      </c>
      <c r="C10" s="1" t="s">
        <v>1</v>
      </c>
      <c r="D10" s="1" t="s">
        <v>2</v>
      </c>
      <c r="E10" s="1" t="s">
        <v>4</v>
      </c>
      <c r="F10" s="1" t="s">
        <v>3</v>
      </c>
      <c r="G10" s="1" t="s">
        <v>3</v>
      </c>
    </row>
    <row r="11" spans="1:7" ht="12.75">
      <c r="A11" s="9" t="s">
        <v>15</v>
      </c>
      <c r="B11" s="11" t="s">
        <v>14</v>
      </c>
      <c r="C11" s="9" t="s">
        <v>14</v>
      </c>
      <c r="D11" s="9" t="s">
        <v>14</v>
      </c>
      <c r="E11" s="9" t="s">
        <v>14</v>
      </c>
      <c r="F11" s="37">
        <f>F12</f>
        <v>62883.22</v>
      </c>
      <c r="G11" s="37">
        <f>G12</f>
        <v>55799.979999999996</v>
      </c>
    </row>
    <row r="12" spans="1:7" ht="42">
      <c r="A12" s="4" t="s">
        <v>16</v>
      </c>
      <c r="B12" s="5" t="s">
        <v>17</v>
      </c>
      <c r="C12" s="4" t="s">
        <v>14</v>
      </c>
      <c r="D12" s="4"/>
      <c r="E12" s="4" t="s">
        <v>14</v>
      </c>
      <c r="F12" s="32">
        <f>F13+F54+F62+F70+F83+F132+F143+F166+F173</f>
        <v>62883.22</v>
      </c>
      <c r="G12" s="32">
        <f>G13+G54+G62+G70+G83+G132+G143+G166+G173</f>
        <v>55799.979999999996</v>
      </c>
    </row>
    <row r="13" spans="1:7" ht="12.75">
      <c r="A13" s="4" t="s">
        <v>16</v>
      </c>
      <c r="B13" s="5" t="s">
        <v>19</v>
      </c>
      <c r="C13" s="4" t="s">
        <v>18</v>
      </c>
      <c r="D13" s="4"/>
      <c r="E13" s="4" t="s">
        <v>14</v>
      </c>
      <c r="F13" s="32">
        <f>F14+F17+F41+F44+F36</f>
        <v>19555.41</v>
      </c>
      <c r="G13" s="32">
        <f>G14+G17+G41+G44+G36</f>
        <v>20293.61</v>
      </c>
    </row>
    <row r="14" spans="1:7" ht="52.5">
      <c r="A14" s="4" t="s">
        <v>16</v>
      </c>
      <c r="B14" s="5" t="s">
        <v>21</v>
      </c>
      <c r="C14" s="4" t="s">
        <v>20</v>
      </c>
      <c r="D14" s="4"/>
      <c r="E14" s="4" t="s">
        <v>14</v>
      </c>
      <c r="F14" s="32">
        <f>F15</f>
        <v>10</v>
      </c>
      <c r="G14" s="32">
        <f>G15</f>
        <v>10</v>
      </c>
    </row>
    <row r="15" spans="1:7" ht="52.5">
      <c r="A15" s="4" t="s">
        <v>16</v>
      </c>
      <c r="B15" s="5" t="s">
        <v>23</v>
      </c>
      <c r="C15" s="4" t="s">
        <v>20</v>
      </c>
      <c r="D15" s="4"/>
      <c r="E15" s="4" t="s">
        <v>22</v>
      </c>
      <c r="F15" s="33">
        <f>F16</f>
        <v>10</v>
      </c>
      <c r="G15" s="33">
        <f>G16</f>
        <v>10</v>
      </c>
    </row>
    <row r="16" spans="1:7" ht="45">
      <c r="A16" s="3" t="s">
        <v>16</v>
      </c>
      <c r="B16" s="10" t="s">
        <v>23</v>
      </c>
      <c r="C16" s="3" t="s">
        <v>20</v>
      </c>
      <c r="D16" s="3" t="s">
        <v>90</v>
      </c>
      <c r="E16" s="3" t="s">
        <v>22</v>
      </c>
      <c r="F16" s="34">
        <v>10</v>
      </c>
      <c r="G16" s="34">
        <v>10</v>
      </c>
    </row>
    <row r="17" spans="1:7" ht="52.5">
      <c r="A17" s="4" t="s">
        <v>16</v>
      </c>
      <c r="B17" s="5" t="s">
        <v>25</v>
      </c>
      <c r="C17" s="4" t="s">
        <v>24</v>
      </c>
      <c r="D17" s="4"/>
      <c r="E17" s="4" t="s">
        <v>14</v>
      </c>
      <c r="F17" s="32">
        <f>F18+F22+F28+F34+F32+F24</f>
        <v>18686.07</v>
      </c>
      <c r="G17" s="32">
        <f>G18+G22+G28+G34+G32+G24</f>
        <v>19416.71</v>
      </c>
    </row>
    <row r="18" spans="1:9" ht="31.5">
      <c r="A18" s="4" t="s">
        <v>16</v>
      </c>
      <c r="B18" s="5" t="s">
        <v>27</v>
      </c>
      <c r="C18" s="4" t="s">
        <v>24</v>
      </c>
      <c r="D18" s="4"/>
      <c r="E18" s="4" t="s">
        <v>26</v>
      </c>
      <c r="F18" s="32">
        <f>SUM(F19:F21)</f>
        <v>12313.2</v>
      </c>
      <c r="G18" s="32">
        <f>SUM(G19:G21)</f>
        <v>12850.4</v>
      </c>
      <c r="I18" s="26"/>
    </row>
    <row r="19" spans="1:7" ht="33.75">
      <c r="A19" s="3" t="s">
        <v>16</v>
      </c>
      <c r="B19" s="10" t="s">
        <v>27</v>
      </c>
      <c r="C19" s="3" t="s">
        <v>24</v>
      </c>
      <c r="D19" s="3" t="s">
        <v>91</v>
      </c>
      <c r="E19" s="3" t="s">
        <v>26</v>
      </c>
      <c r="F19" s="45">
        <v>8950</v>
      </c>
      <c r="G19" s="45">
        <v>9358</v>
      </c>
    </row>
    <row r="20" spans="1:7" ht="33.75">
      <c r="A20" s="3" t="s">
        <v>16</v>
      </c>
      <c r="B20" s="10" t="s">
        <v>27</v>
      </c>
      <c r="C20" s="3" t="s">
        <v>24</v>
      </c>
      <c r="D20" s="3" t="s">
        <v>92</v>
      </c>
      <c r="E20" s="3" t="s">
        <v>26</v>
      </c>
      <c r="F20" s="45">
        <v>1610</v>
      </c>
      <c r="G20" s="45">
        <v>1673.6</v>
      </c>
    </row>
    <row r="21" spans="1:7" ht="33.75">
      <c r="A21" s="3" t="s">
        <v>16</v>
      </c>
      <c r="B21" s="10" t="s">
        <v>27</v>
      </c>
      <c r="C21" s="3" t="s">
        <v>24</v>
      </c>
      <c r="D21" s="3" t="s">
        <v>93</v>
      </c>
      <c r="E21" s="3" t="s">
        <v>26</v>
      </c>
      <c r="F21" s="45">
        <v>1753.2</v>
      </c>
      <c r="G21" s="45">
        <v>1818.8</v>
      </c>
    </row>
    <row r="22" spans="1:7" ht="31.5">
      <c r="A22" s="4" t="s">
        <v>16</v>
      </c>
      <c r="B22" s="5" t="s">
        <v>29</v>
      </c>
      <c r="C22" s="4" t="s">
        <v>24</v>
      </c>
      <c r="D22" s="4"/>
      <c r="E22" s="4" t="s">
        <v>28</v>
      </c>
      <c r="F22" s="32">
        <f>F23</f>
        <v>24.5</v>
      </c>
      <c r="G22" s="32">
        <f>G23</f>
        <v>24.5</v>
      </c>
    </row>
    <row r="23" spans="1:7" ht="33.75">
      <c r="A23" s="3" t="s">
        <v>16</v>
      </c>
      <c r="B23" s="10" t="s">
        <v>29</v>
      </c>
      <c r="C23" s="3" t="s">
        <v>24</v>
      </c>
      <c r="D23" s="3" t="s">
        <v>93</v>
      </c>
      <c r="E23" s="3" t="s">
        <v>28</v>
      </c>
      <c r="F23" s="40">
        <v>24.5</v>
      </c>
      <c r="G23" s="40">
        <v>24.5</v>
      </c>
    </row>
    <row r="24" spans="1:7" ht="42">
      <c r="A24" s="4" t="s">
        <v>16</v>
      </c>
      <c r="B24" s="5" t="s">
        <v>101</v>
      </c>
      <c r="C24" s="4" t="s">
        <v>24</v>
      </c>
      <c r="D24" s="4"/>
      <c r="E24" s="4" t="s">
        <v>100</v>
      </c>
      <c r="F24" s="32">
        <f>SUM(F25:F27)</f>
        <v>3718.8</v>
      </c>
      <c r="G24" s="32">
        <f>SUM(G25:G27)</f>
        <v>3874.6000000000004</v>
      </c>
    </row>
    <row r="25" spans="1:7" ht="45">
      <c r="A25" s="3" t="s">
        <v>16</v>
      </c>
      <c r="B25" s="23" t="s">
        <v>101</v>
      </c>
      <c r="C25" s="3" t="s">
        <v>24</v>
      </c>
      <c r="D25" s="3" t="s">
        <v>91</v>
      </c>
      <c r="E25" s="3" t="s">
        <v>100</v>
      </c>
      <c r="F25" s="45">
        <v>2702.8</v>
      </c>
      <c r="G25" s="45">
        <v>2826</v>
      </c>
    </row>
    <row r="26" spans="1:7" ht="45">
      <c r="A26" s="3" t="s">
        <v>16</v>
      </c>
      <c r="B26" s="23" t="s">
        <v>101</v>
      </c>
      <c r="C26" s="3" t="s">
        <v>24</v>
      </c>
      <c r="D26" s="3" t="s">
        <v>92</v>
      </c>
      <c r="E26" s="3" t="s">
        <v>100</v>
      </c>
      <c r="F26" s="45">
        <v>486.4</v>
      </c>
      <c r="G26" s="45">
        <v>499.4</v>
      </c>
    </row>
    <row r="27" spans="1:7" ht="45">
      <c r="A27" s="3" t="s">
        <v>16</v>
      </c>
      <c r="B27" s="23" t="s">
        <v>101</v>
      </c>
      <c r="C27" s="3" t="s">
        <v>24</v>
      </c>
      <c r="D27" s="3" t="s">
        <v>93</v>
      </c>
      <c r="E27" s="3" t="s">
        <v>100</v>
      </c>
      <c r="F27" s="45">
        <v>529.6</v>
      </c>
      <c r="G27" s="45">
        <v>549.2</v>
      </c>
    </row>
    <row r="28" spans="1:13" ht="31.5">
      <c r="A28" s="4" t="s">
        <v>16</v>
      </c>
      <c r="B28" s="5" t="s">
        <v>31</v>
      </c>
      <c r="C28" s="4" t="s">
        <v>24</v>
      </c>
      <c r="D28" s="4"/>
      <c r="E28" s="4" t="s">
        <v>30</v>
      </c>
      <c r="F28" s="32">
        <f>F29+F31+F30</f>
        <v>1438.31</v>
      </c>
      <c r="G28" s="32">
        <f>G29+G31+G30</f>
        <v>1450.51</v>
      </c>
      <c r="I28" s="17"/>
      <c r="J28" s="18"/>
      <c r="K28" s="18"/>
      <c r="L28" s="18"/>
      <c r="M28" s="19"/>
    </row>
    <row r="29" spans="1:13" ht="33.75">
      <c r="A29" s="16" t="s">
        <v>16</v>
      </c>
      <c r="B29" s="27" t="s">
        <v>31</v>
      </c>
      <c r="C29" s="16" t="s">
        <v>24</v>
      </c>
      <c r="D29" s="16" t="s">
        <v>93</v>
      </c>
      <c r="E29" s="16" t="s">
        <v>30</v>
      </c>
      <c r="F29" s="45">
        <v>959.79</v>
      </c>
      <c r="G29" s="45">
        <v>971.99</v>
      </c>
      <c r="I29" s="20"/>
      <c r="J29" s="21"/>
      <c r="K29" s="21"/>
      <c r="L29" s="21"/>
      <c r="M29" s="22"/>
    </row>
    <row r="30" spans="1:13" ht="33.75">
      <c r="A30" s="24" t="s">
        <v>16</v>
      </c>
      <c r="B30" s="23" t="s">
        <v>31</v>
      </c>
      <c r="C30" s="24" t="s">
        <v>24</v>
      </c>
      <c r="D30" s="24" t="s">
        <v>139</v>
      </c>
      <c r="E30" s="24" t="s">
        <v>30</v>
      </c>
      <c r="F30" s="45">
        <v>475</v>
      </c>
      <c r="G30" s="45">
        <v>475</v>
      </c>
      <c r="I30" s="20"/>
      <c r="J30" s="21"/>
      <c r="K30" s="21"/>
      <c r="L30" s="21"/>
      <c r="M30" s="22"/>
    </row>
    <row r="31" spans="1:13" ht="33.75">
      <c r="A31" s="24" t="s">
        <v>16</v>
      </c>
      <c r="B31" s="23" t="s">
        <v>31</v>
      </c>
      <c r="C31" s="24" t="s">
        <v>24</v>
      </c>
      <c r="D31" s="24" t="s">
        <v>95</v>
      </c>
      <c r="E31" s="24" t="s">
        <v>30</v>
      </c>
      <c r="F31" s="35">
        <v>3.52</v>
      </c>
      <c r="G31" s="35">
        <v>3.52</v>
      </c>
      <c r="I31" s="20"/>
      <c r="J31" s="21"/>
      <c r="K31" s="21"/>
      <c r="L31" s="21"/>
      <c r="M31" s="22"/>
    </row>
    <row r="32" spans="1:13" ht="31.5">
      <c r="A32" s="4" t="s">
        <v>16</v>
      </c>
      <c r="B32" s="5" t="s">
        <v>88</v>
      </c>
      <c r="C32" s="4" t="s">
        <v>24</v>
      </c>
      <c r="D32" s="4"/>
      <c r="E32" s="4" t="s">
        <v>87</v>
      </c>
      <c r="F32" s="32">
        <f>F33</f>
        <v>1171.26</v>
      </c>
      <c r="G32" s="32">
        <f>G33</f>
        <v>1196.7</v>
      </c>
      <c r="I32" s="20"/>
      <c r="J32" s="21"/>
      <c r="K32" s="21"/>
      <c r="L32" s="21"/>
      <c r="M32" s="22"/>
    </row>
    <row r="33" spans="1:13" ht="22.5">
      <c r="A33" s="3" t="s">
        <v>16</v>
      </c>
      <c r="B33" s="10" t="s">
        <v>88</v>
      </c>
      <c r="C33" s="3" t="s">
        <v>24</v>
      </c>
      <c r="D33" s="3" t="s">
        <v>93</v>
      </c>
      <c r="E33" s="3" t="s">
        <v>87</v>
      </c>
      <c r="F33" s="45">
        <v>1171.26</v>
      </c>
      <c r="G33" s="45">
        <v>1196.7</v>
      </c>
      <c r="I33" s="20"/>
      <c r="J33" s="21"/>
      <c r="K33" s="21"/>
      <c r="L33" s="21"/>
      <c r="M33" s="22"/>
    </row>
    <row r="34" spans="1:7" ht="12.75">
      <c r="A34" s="4" t="s">
        <v>16</v>
      </c>
      <c r="B34" s="5" t="s">
        <v>136</v>
      </c>
      <c r="C34" s="4" t="s">
        <v>24</v>
      </c>
      <c r="D34" s="4"/>
      <c r="E34" s="4" t="s">
        <v>85</v>
      </c>
      <c r="F34" s="32">
        <f>F35</f>
        <v>20</v>
      </c>
      <c r="G34" s="32">
        <f>G35</f>
        <v>20</v>
      </c>
    </row>
    <row r="35" spans="1:7" ht="18.75" customHeight="1">
      <c r="A35" s="16" t="s">
        <v>16</v>
      </c>
      <c r="B35" s="27" t="s">
        <v>136</v>
      </c>
      <c r="C35" s="16" t="s">
        <v>24</v>
      </c>
      <c r="D35" s="16" t="s">
        <v>93</v>
      </c>
      <c r="E35" s="16" t="s">
        <v>85</v>
      </c>
      <c r="F35" s="36">
        <v>20</v>
      </c>
      <c r="G35" s="36">
        <v>20</v>
      </c>
    </row>
    <row r="36" spans="1:7" ht="41.25" customHeight="1">
      <c r="A36" s="4" t="s">
        <v>16</v>
      </c>
      <c r="B36" s="5" t="s">
        <v>140</v>
      </c>
      <c r="C36" s="4" t="s">
        <v>141</v>
      </c>
      <c r="D36" s="4"/>
      <c r="E36" s="4"/>
      <c r="F36" s="37">
        <f>F37</f>
        <v>317.20000000000005</v>
      </c>
      <c r="G36" s="37">
        <f>G37</f>
        <v>317.20000000000005</v>
      </c>
    </row>
    <row r="37" spans="1:7" ht="18.75" customHeight="1">
      <c r="A37" s="4" t="s">
        <v>16</v>
      </c>
      <c r="B37" s="29" t="s">
        <v>104</v>
      </c>
      <c r="C37" s="4" t="s">
        <v>141</v>
      </c>
      <c r="D37" s="4"/>
      <c r="E37" s="4" t="s">
        <v>105</v>
      </c>
      <c r="F37" s="37">
        <f>F38+F39+F40</f>
        <v>317.20000000000005</v>
      </c>
      <c r="G37" s="37">
        <f>G38+G39+G40</f>
        <v>317.20000000000005</v>
      </c>
    </row>
    <row r="38" spans="1:7" ht="18.75" customHeight="1">
      <c r="A38" s="24" t="s">
        <v>16</v>
      </c>
      <c r="B38" s="23" t="s">
        <v>104</v>
      </c>
      <c r="C38" s="24" t="s">
        <v>141</v>
      </c>
      <c r="D38" s="24" t="s">
        <v>108</v>
      </c>
      <c r="E38" s="24" t="s">
        <v>105</v>
      </c>
      <c r="F38" s="40">
        <v>65.4</v>
      </c>
      <c r="G38" s="40">
        <v>65.4</v>
      </c>
    </row>
    <row r="39" spans="1:7" ht="18.75" customHeight="1">
      <c r="A39" s="24" t="s">
        <v>16</v>
      </c>
      <c r="B39" s="23" t="s">
        <v>104</v>
      </c>
      <c r="C39" s="24" t="s">
        <v>141</v>
      </c>
      <c r="D39" s="24" t="s">
        <v>111</v>
      </c>
      <c r="E39" s="24" t="s">
        <v>105</v>
      </c>
      <c r="F39" s="40">
        <v>135.8</v>
      </c>
      <c r="G39" s="40">
        <v>135.8</v>
      </c>
    </row>
    <row r="40" spans="1:7" ht="18.75" customHeight="1">
      <c r="A40" s="24" t="s">
        <v>16</v>
      </c>
      <c r="B40" s="23" t="s">
        <v>104</v>
      </c>
      <c r="C40" s="24" t="s">
        <v>141</v>
      </c>
      <c r="D40" s="24" t="s">
        <v>144</v>
      </c>
      <c r="E40" s="24" t="s">
        <v>105</v>
      </c>
      <c r="F40" s="40">
        <v>116</v>
      </c>
      <c r="G40" s="40">
        <v>116</v>
      </c>
    </row>
    <row r="41" spans="1:7" ht="12.75">
      <c r="A41" s="4" t="s">
        <v>16</v>
      </c>
      <c r="B41" s="5" t="s">
        <v>33</v>
      </c>
      <c r="C41" s="4" t="s">
        <v>32</v>
      </c>
      <c r="D41" s="4"/>
      <c r="E41" s="4" t="s">
        <v>14</v>
      </c>
      <c r="F41" s="32">
        <f>F42</f>
        <v>100</v>
      </c>
      <c r="G41" s="32">
        <f>G42</f>
        <v>100</v>
      </c>
    </row>
    <row r="42" spans="1:7" ht="22.5" customHeight="1">
      <c r="A42" s="4" t="s">
        <v>16</v>
      </c>
      <c r="B42" s="5" t="s">
        <v>35</v>
      </c>
      <c r="C42" s="4" t="s">
        <v>32</v>
      </c>
      <c r="D42" s="4"/>
      <c r="E42" s="4" t="s">
        <v>34</v>
      </c>
      <c r="F42" s="32">
        <f>F43</f>
        <v>100</v>
      </c>
      <c r="G42" s="32">
        <f>G43</f>
        <v>100</v>
      </c>
    </row>
    <row r="43" spans="1:7" ht="22.5" customHeight="1">
      <c r="A43" s="3" t="s">
        <v>16</v>
      </c>
      <c r="B43" s="10" t="s">
        <v>35</v>
      </c>
      <c r="C43" s="3" t="s">
        <v>32</v>
      </c>
      <c r="D43" s="3" t="s">
        <v>94</v>
      </c>
      <c r="E43" s="3" t="s">
        <v>34</v>
      </c>
      <c r="F43" s="34">
        <v>100</v>
      </c>
      <c r="G43" s="34">
        <v>100</v>
      </c>
    </row>
    <row r="44" spans="1:7" ht="12.75">
      <c r="A44" s="4" t="s">
        <v>16</v>
      </c>
      <c r="B44" s="5" t="s">
        <v>37</v>
      </c>
      <c r="C44" s="4" t="s">
        <v>36</v>
      </c>
      <c r="D44" s="4"/>
      <c r="E44" s="4" t="s">
        <v>14</v>
      </c>
      <c r="F44" s="32">
        <f>F45+F52</f>
        <v>442.14</v>
      </c>
      <c r="G44" s="32">
        <f>G45+G52</f>
        <v>449.7</v>
      </c>
    </row>
    <row r="45" spans="1:7" ht="31.5">
      <c r="A45" s="4" t="s">
        <v>16</v>
      </c>
      <c r="B45" s="5" t="s">
        <v>31</v>
      </c>
      <c r="C45" s="4" t="s">
        <v>36</v>
      </c>
      <c r="D45" s="4"/>
      <c r="E45" s="4" t="s">
        <v>30</v>
      </c>
      <c r="F45" s="32">
        <f>SUM(F46:F49)+F50+F51</f>
        <v>417.14</v>
      </c>
      <c r="G45" s="32">
        <f>SUM(G46:G49)+G50+G51</f>
        <v>424.7</v>
      </c>
    </row>
    <row r="46" spans="1:7" ht="33.75">
      <c r="A46" s="3" t="s">
        <v>16</v>
      </c>
      <c r="B46" s="10" t="s">
        <v>31</v>
      </c>
      <c r="C46" s="3" t="s">
        <v>36</v>
      </c>
      <c r="D46" s="3" t="s">
        <v>96</v>
      </c>
      <c r="E46" s="3" t="s">
        <v>30</v>
      </c>
      <c r="F46" s="48">
        <v>145.31</v>
      </c>
      <c r="G46" s="48">
        <v>145.31</v>
      </c>
    </row>
    <row r="47" spans="1:7" ht="33.75">
      <c r="A47" s="3" t="s">
        <v>16</v>
      </c>
      <c r="B47" s="10" t="s">
        <v>31</v>
      </c>
      <c r="C47" s="3" t="s">
        <v>36</v>
      </c>
      <c r="D47" s="3" t="s">
        <v>97</v>
      </c>
      <c r="E47" s="3" t="s">
        <v>30</v>
      </c>
      <c r="F47" s="48">
        <v>151.18</v>
      </c>
      <c r="G47" s="48">
        <v>155.51</v>
      </c>
    </row>
    <row r="48" spans="1:7" ht="33.75" hidden="1">
      <c r="A48" s="3" t="s">
        <v>16</v>
      </c>
      <c r="B48" s="10" t="s">
        <v>31</v>
      </c>
      <c r="C48" s="3" t="s">
        <v>36</v>
      </c>
      <c r="D48" s="3" t="s">
        <v>124</v>
      </c>
      <c r="E48" s="3" t="s">
        <v>30</v>
      </c>
      <c r="F48" s="49"/>
      <c r="G48" s="49"/>
    </row>
    <row r="49" spans="1:7" ht="33.75" hidden="1">
      <c r="A49" s="3" t="s">
        <v>16</v>
      </c>
      <c r="B49" s="10" t="s">
        <v>31</v>
      </c>
      <c r="C49" s="3" t="s">
        <v>36</v>
      </c>
      <c r="D49" s="3" t="s">
        <v>118</v>
      </c>
      <c r="E49" s="3" t="s">
        <v>30</v>
      </c>
      <c r="F49" s="49"/>
      <c r="G49" s="49"/>
    </row>
    <row r="50" spans="1:7" ht="33.75">
      <c r="A50" s="16" t="s">
        <v>16</v>
      </c>
      <c r="B50" s="10" t="s">
        <v>31</v>
      </c>
      <c r="C50" s="3" t="s">
        <v>36</v>
      </c>
      <c r="D50" s="3" t="s">
        <v>142</v>
      </c>
      <c r="E50" s="3" t="s">
        <v>30</v>
      </c>
      <c r="F50" s="49">
        <v>40</v>
      </c>
      <c r="G50" s="49">
        <v>40</v>
      </c>
    </row>
    <row r="51" spans="1:7" ht="33.75">
      <c r="A51" s="16" t="s">
        <v>16</v>
      </c>
      <c r="B51" s="10" t="s">
        <v>31</v>
      </c>
      <c r="C51" s="3" t="s">
        <v>36</v>
      </c>
      <c r="D51" s="3" t="s">
        <v>153</v>
      </c>
      <c r="E51" s="3" t="s">
        <v>30</v>
      </c>
      <c r="F51" s="47">
        <v>80.65</v>
      </c>
      <c r="G51" s="47">
        <v>83.88</v>
      </c>
    </row>
    <row r="52" spans="1:7" ht="12.75">
      <c r="A52" s="4" t="s">
        <v>16</v>
      </c>
      <c r="B52" s="5" t="s">
        <v>86</v>
      </c>
      <c r="C52" s="4"/>
      <c r="D52" s="4"/>
      <c r="E52" s="4" t="s">
        <v>85</v>
      </c>
      <c r="F52" s="32">
        <f>F53</f>
        <v>25</v>
      </c>
      <c r="G52" s="32">
        <f>G53</f>
        <v>25</v>
      </c>
    </row>
    <row r="53" spans="1:7" ht="33.75">
      <c r="A53" s="24" t="s">
        <v>16</v>
      </c>
      <c r="B53" s="10" t="s">
        <v>31</v>
      </c>
      <c r="C53" s="3" t="s">
        <v>36</v>
      </c>
      <c r="D53" s="3" t="s">
        <v>96</v>
      </c>
      <c r="E53" s="3" t="s">
        <v>85</v>
      </c>
      <c r="F53" s="40">
        <v>25</v>
      </c>
      <c r="G53" s="40">
        <v>25</v>
      </c>
    </row>
    <row r="54" spans="1:7" ht="12.75">
      <c r="A54" s="4" t="s">
        <v>16</v>
      </c>
      <c r="B54" s="5" t="s">
        <v>39</v>
      </c>
      <c r="C54" s="4" t="s">
        <v>38</v>
      </c>
      <c r="D54" s="4"/>
      <c r="E54" s="4" t="s">
        <v>14</v>
      </c>
      <c r="F54" s="32">
        <f>F55</f>
        <v>511.1</v>
      </c>
      <c r="G54" s="32">
        <f>G55</f>
        <v>511.1</v>
      </c>
    </row>
    <row r="55" spans="1:7" ht="21">
      <c r="A55" s="4" t="s">
        <v>16</v>
      </c>
      <c r="B55" s="5" t="s">
        <v>41</v>
      </c>
      <c r="C55" s="4" t="s">
        <v>40</v>
      </c>
      <c r="D55" s="4"/>
      <c r="E55" s="4" t="s">
        <v>14</v>
      </c>
      <c r="F55" s="32">
        <f>F56+F60+F58</f>
        <v>511.1</v>
      </c>
      <c r="G55" s="32">
        <f>G56+G60+G58</f>
        <v>511.1</v>
      </c>
    </row>
    <row r="56" spans="1:7" ht="31.5">
      <c r="A56" s="4" t="s">
        <v>16</v>
      </c>
      <c r="B56" s="5" t="s">
        <v>27</v>
      </c>
      <c r="C56" s="4" t="s">
        <v>40</v>
      </c>
      <c r="D56" s="4"/>
      <c r="E56" s="4" t="s">
        <v>26</v>
      </c>
      <c r="F56" s="32">
        <f>F57</f>
        <v>392.55</v>
      </c>
      <c r="G56" s="32">
        <f>G57</f>
        <v>392.55</v>
      </c>
    </row>
    <row r="57" spans="1:7" ht="33.75">
      <c r="A57" s="3" t="s">
        <v>16</v>
      </c>
      <c r="B57" s="10" t="s">
        <v>27</v>
      </c>
      <c r="C57" s="3" t="s">
        <v>40</v>
      </c>
      <c r="D57" s="3" t="s">
        <v>98</v>
      </c>
      <c r="E57" s="3" t="s">
        <v>26</v>
      </c>
      <c r="F57" s="34">
        <v>392.55</v>
      </c>
      <c r="G57" s="34">
        <v>392.55</v>
      </c>
    </row>
    <row r="58" spans="1:7" ht="42">
      <c r="A58" s="4" t="s">
        <v>16</v>
      </c>
      <c r="B58" s="5" t="s">
        <v>101</v>
      </c>
      <c r="C58" s="4" t="s">
        <v>40</v>
      </c>
      <c r="D58" s="4"/>
      <c r="E58" s="4" t="s">
        <v>100</v>
      </c>
      <c r="F58" s="32">
        <f>F59</f>
        <v>118.55</v>
      </c>
      <c r="G58" s="32">
        <f>G59</f>
        <v>118.55</v>
      </c>
    </row>
    <row r="59" spans="1:7" ht="45">
      <c r="A59" s="3" t="s">
        <v>16</v>
      </c>
      <c r="B59" s="23" t="s">
        <v>101</v>
      </c>
      <c r="C59" s="3" t="s">
        <v>40</v>
      </c>
      <c r="D59" s="3" t="s">
        <v>98</v>
      </c>
      <c r="E59" s="3" t="s">
        <v>100</v>
      </c>
      <c r="F59" s="34">
        <v>118.55</v>
      </c>
      <c r="G59" s="34">
        <v>118.55</v>
      </c>
    </row>
    <row r="60" spans="1:7" ht="22.5" customHeight="1" hidden="1">
      <c r="A60" s="4" t="s">
        <v>16</v>
      </c>
      <c r="B60" s="5" t="s">
        <v>31</v>
      </c>
      <c r="C60" s="4" t="s">
        <v>40</v>
      </c>
      <c r="D60" s="4"/>
      <c r="E60" s="4" t="s">
        <v>30</v>
      </c>
      <c r="F60" s="32">
        <f>F61</f>
        <v>0</v>
      </c>
      <c r="G60" s="32">
        <f>G61</f>
        <v>0</v>
      </c>
    </row>
    <row r="61" spans="1:7" ht="20.25" customHeight="1" hidden="1">
      <c r="A61" s="3" t="s">
        <v>16</v>
      </c>
      <c r="B61" s="10" t="s">
        <v>31</v>
      </c>
      <c r="C61" s="3" t="s">
        <v>40</v>
      </c>
      <c r="D61" s="3" t="s">
        <v>98</v>
      </c>
      <c r="E61" s="3" t="s">
        <v>30</v>
      </c>
      <c r="F61" s="34">
        <v>0</v>
      </c>
      <c r="G61" s="34">
        <v>0</v>
      </c>
    </row>
    <row r="62" spans="1:7" ht="21">
      <c r="A62" s="4" t="s">
        <v>16</v>
      </c>
      <c r="B62" s="5" t="s">
        <v>43</v>
      </c>
      <c r="C62" s="4" t="s">
        <v>42</v>
      </c>
      <c r="D62" s="4"/>
      <c r="E62" s="4" t="s">
        <v>14</v>
      </c>
      <c r="F62" s="32">
        <f>F63+F66</f>
        <v>1095</v>
      </c>
      <c r="G62" s="32">
        <f>G63+G66</f>
        <v>785</v>
      </c>
    </row>
    <row r="63" spans="1:7" ht="37.5" customHeight="1">
      <c r="A63" s="4" t="s">
        <v>16</v>
      </c>
      <c r="B63" s="5" t="s">
        <v>134</v>
      </c>
      <c r="C63" s="4" t="s">
        <v>133</v>
      </c>
      <c r="D63" s="4"/>
      <c r="E63" s="4"/>
      <c r="F63" s="32">
        <f>F64</f>
        <v>85</v>
      </c>
      <c r="G63" s="32">
        <f>G64</f>
        <v>85</v>
      </c>
    </row>
    <row r="64" spans="1:7" ht="31.5">
      <c r="A64" s="4" t="s">
        <v>16</v>
      </c>
      <c r="B64" s="5" t="s">
        <v>31</v>
      </c>
      <c r="C64" s="4" t="s">
        <v>133</v>
      </c>
      <c r="D64" s="4"/>
      <c r="E64" s="4" t="s">
        <v>30</v>
      </c>
      <c r="F64" s="32">
        <f>F65</f>
        <v>85</v>
      </c>
      <c r="G64" s="32">
        <f>G65</f>
        <v>85</v>
      </c>
    </row>
    <row r="65" spans="1:7" ht="33.75">
      <c r="A65" s="3" t="s">
        <v>16</v>
      </c>
      <c r="B65" s="10" t="s">
        <v>31</v>
      </c>
      <c r="C65" s="3" t="s">
        <v>133</v>
      </c>
      <c r="D65" s="24" t="s">
        <v>155</v>
      </c>
      <c r="E65" s="3" t="s">
        <v>30</v>
      </c>
      <c r="F65" s="40">
        <v>85</v>
      </c>
      <c r="G65" s="40">
        <v>85</v>
      </c>
    </row>
    <row r="66" spans="1:7" ht="24.75" customHeight="1">
      <c r="A66" s="3" t="s">
        <v>16</v>
      </c>
      <c r="B66" s="27" t="s">
        <v>138</v>
      </c>
      <c r="C66" s="4" t="s">
        <v>137</v>
      </c>
      <c r="D66" s="4"/>
      <c r="E66" s="4" t="s">
        <v>14</v>
      </c>
      <c r="F66" s="32">
        <f>F67</f>
        <v>1010</v>
      </c>
      <c r="G66" s="32">
        <f>G67</f>
        <v>700</v>
      </c>
    </row>
    <row r="67" spans="1:7" ht="31.5">
      <c r="A67" s="3" t="s">
        <v>16</v>
      </c>
      <c r="B67" s="5" t="s">
        <v>31</v>
      </c>
      <c r="C67" s="4" t="s">
        <v>137</v>
      </c>
      <c r="D67" s="4"/>
      <c r="E67" s="4" t="s">
        <v>30</v>
      </c>
      <c r="F67" s="32">
        <f>F68+F69</f>
        <v>1010</v>
      </c>
      <c r="G67" s="32">
        <f>G68+G69</f>
        <v>700</v>
      </c>
    </row>
    <row r="68" spans="1:7" ht="33.75">
      <c r="A68" s="3" t="s">
        <v>16</v>
      </c>
      <c r="B68" s="10" t="s">
        <v>31</v>
      </c>
      <c r="C68" s="3" t="s">
        <v>137</v>
      </c>
      <c r="D68" s="3" t="s">
        <v>156</v>
      </c>
      <c r="E68" s="3" t="s">
        <v>30</v>
      </c>
      <c r="F68" s="45">
        <v>1000</v>
      </c>
      <c r="G68" s="45">
        <v>690</v>
      </c>
    </row>
    <row r="69" spans="1:7" ht="33.75">
      <c r="A69" s="3" t="s">
        <v>16</v>
      </c>
      <c r="B69" s="10" t="s">
        <v>31</v>
      </c>
      <c r="C69" s="3" t="s">
        <v>137</v>
      </c>
      <c r="D69" s="3" t="s">
        <v>154</v>
      </c>
      <c r="E69" s="3" t="s">
        <v>30</v>
      </c>
      <c r="F69" s="45">
        <v>10</v>
      </c>
      <c r="G69" s="34">
        <v>10</v>
      </c>
    </row>
    <row r="70" spans="1:7" ht="12.75">
      <c r="A70" s="4" t="s">
        <v>16</v>
      </c>
      <c r="B70" s="5" t="s">
        <v>45</v>
      </c>
      <c r="C70" s="4" t="s">
        <v>44</v>
      </c>
      <c r="D70" s="4"/>
      <c r="E70" s="4" t="s">
        <v>14</v>
      </c>
      <c r="F70" s="32">
        <f>F71+F74+F79</f>
        <v>2357.59</v>
      </c>
      <c r="G70" s="32">
        <f>G71+G74+G79</f>
        <v>1208.6399999999999</v>
      </c>
    </row>
    <row r="71" spans="1:7" ht="12.75" hidden="1">
      <c r="A71" s="4" t="s">
        <v>16</v>
      </c>
      <c r="B71" s="5" t="s">
        <v>47</v>
      </c>
      <c r="C71" s="4" t="s">
        <v>46</v>
      </c>
      <c r="D71" s="4"/>
      <c r="E71" s="4" t="s">
        <v>14</v>
      </c>
      <c r="F71" s="32">
        <f>F72</f>
        <v>0</v>
      </c>
      <c r="G71" s="32">
        <f>G72</f>
        <v>0</v>
      </c>
    </row>
    <row r="72" spans="1:7" ht="52.5" hidden="1">
      <c r="A72" s="4" t="s">
        <v>16</v>
      </c>
      <c r="B72" s="5" t="s">
        <v>23</v>
      </c>
      <c r="C72" s="4" t="s">
        <v>46</v>
      </c>
      <c r="D72" s="4"/>
      <c r="E72" s="4" t="s">
        <v>22</v>
      </c>
      <c r="F72" s="32"/>
      <c r="G72" s="32"/>
    </row>
    <row r="73" spans="1:7" ht="45" hidden="1">
      <c r="A73" s="3" t="s">
        <v>16</v>
      </c>
      <c r="B73" s="10" t="s">
        <v>23</v>
      </c>
      <c r="C73" s="3" t="s">
        <v>46</v>
      </c>
      <c r="D73" s="3" t="s">
        <v>113</v>
      </c>
      <c r="E73" s="3" t="s">
        <v>22</v>
      </c>
      <c r="F73" s="34"/>
      <c r="G73" s="34"/>
    </row>
    <row r="74" spans="1:7" ht="12.75">
      <c r="A74" s="4" t="s">
        <v>16</v>
      </c>
      <c r="B74" s="5" t="s">
        <v>49</v>
      </c>
      <c r="C74" s="4" t="s">
        <v>48</v>
      </c>
      <c r="D74" s="4"/>
      <c r="E74" s="4" t="s">
        <v>14</v>
      </c>
      <c r="F74" s="32">
        <f>F75</f>
        <v>1957.59</v>
      </c>
      <c r="G74" s="32">
        <f>G75</f>
        <v>778.64</v>
      </c>
    </row>
    <row r="75" spans="1:7" ht="31.5">
      <c r="A75" s="4" t="s">
        <v>16</v>
      </c>
      <c r="B75" s="5" t="s">
        <v>31</v>
      </c>
      <c r="C75" s="4" t="s">
        <v>48</v>
      </c>
      <c r="D75" s="4"/>
      <c r="E75" s="4" t="s">
        <v>30</v>
      </c>
      <c r="F75" s="32">
        <f>SUM(F76:F78)</f>
        <v>1957.59</v>
      </c>
      <c r="G75" s="32">
        <f>SUM(G76:G78)</f>
        <v>778.64</v>
      </c>
    </row>
    <row r="76" spans="1:7" ht="33" customHeight="1">
      <c r="A76" s="3" t="s">
        <v>16</v>
      </c>
      <c r="B76" s="23" t="s">
        <v>31</v>
      </c>
      <c r="C76" s="16" t="s">
        <v>48</v>
      </c>
      <c r="D76" s="24" t="s">
        <v>157</v>
      </c>
      <c r="E76" s="24" t="s">
        <v>30</v>
      </c>
      <c r="F76" s="50">
        <v>1957.59</v>
      </c>
      <c r="G76" s="50">
        <v>778.64</v>
      </c>
    </row>
    <row r="77" spans="1:7" ht="33.75" hidden="1">
      <c r="A77" s="3" t="s">
        <v>16</v>
      </c>
      <c r="B77" s="23" t="s">
        <v>31</v>
      </c>
      <c r="C77" s="24" t="s">
        <v>48</v>
      </c>
      <c r="D77" s="24" t="s">
        <v>119</v>
      </c>
      <c r="E77" s="24" t="s">
        <v>30</v>
      </c>
      <c r="F77" s="35"/>
      <c r="G77" s="35"/>
    </row>
    <row r="78" spans="1:7" ht="30.75" customHeight="1" hidden="1">
      <c r="A78" s="3" t="s">
        <v>16</v>
      </c>
      <c r="B78" s="23" t="s">
        <v>31</v>
      </c>
      <c r="C78" s="16" t="s">
        <v>48</v>
      </c>
      <c r="D78" s="24" t="s">
        <v>121</v>
      </c>
      <c r="E78" s="24" t="s">
        <v>30</v>
      </c>
      <c r="F78" s="41">
        <v>0</v>
      </c>
      <c r="G78" s="41">
        <v>0</v>
      </c>
    </row>
    <row r="79" spans="1:7" ht="21">
      <c r="A79" s="4" t="s">
        <v>16</v>
      </c>
      <c r="B79" s="5" t="s">
        <v>51</v>
      </c>
      <c r="C79" s="4" t="s">
        <v>50</v>
      </c>
      <c r="D79" s="4"/>
      <c r="E79" s="4" t="s">
        <v>14</v>
      </c>
      <c r="F79" s="32">
        <f>F80</f>
        <v>400</v>
      </c>
      <c r="G79" s="32">
        <f>G80</f>
        <v>430</v>
      </c>
    </row>
    <row r="80" spans="1:7" ht="31.5">
      <c r="A80" s="4" t="s">
        <v>16</v>
      </c>
      <c r="B80" s="5" t="s">
        <v>31</v>
      </c>
      <c r="C80" s="4" t="s">
        <v>50</v>
      </c>
      <c r="D80" s="4"/>
      <c r="E80" s="4" t="s">
        <v>30</v>
      </c>
      <c r="F80" s="32">
        <f>SUM(F81:F82)</f>
        <v>400</v>
      </c>
      <c r="G80" s="32">
        <f>SUM(G81:G82)</f>
        <v>430</v>
      </c>
    </row>
    <row r="81" spans="1:7" ht="33.75">
      <c r="A81" s="3" t="s">
        <v>16</v>
      </c>
      <c r="B81" s="10" t="s">
        <v>31</v>
      </c>
      <c r="C81" s="3" t="s">
        <v>50</v>
      </c>
      <c r="D81" s="3" t="s">
        <v>158</v>
      </c>
      <c r="E81" s="3" t="s">
        <v>30</v>
      </c>
      <c r="F81" s="50">
        <v>390</v>
      </c>
      <c r="G81" s="50">
        <v>420</v>
      </c>
    </row>
    <row r="82" spans="1:7" ht="33.75">
      <c r="A82" s="16" t="s">
        <v>16</v>
      </c>
      <c r="B82" s="27" t="s">
        <v>31</v>
      </c>
      <c r="C82" s="16" t="s">
        <v>50</v>
      </c>
      <c r="D82" s="16" t="s">
        <v>159</v>
      </c>
      <c r="E82" s="16" t="s">
        <v>30</v>
      </c>
      <c r="F82" s="35">
        <v>10</v>
      </c>
      <c r="G82" s="35">
        <v>10</v>
      </c>
    </row>
    <row r="83" spans="1:7" ht="12.75">
      <c r="A83" s="4" t="s">
        <v>16</v>
      </c>
      <c r="B83" s="5" t="s">
        <v>53</v>
      </c>
      <c r="C83" s="4" t="s">
        <v>52</v>
      </c>
      <c r="D83" s="4"/>
      <c r="E83" s="4" t="s">
        <v>14</v>
      </c>
      <c r="F83" s="32">
        <f>F84+F97+F106+F121</f>
        <v>27052</v>
      </c>
      <c r="G83" s="32">
        <f>G84+G97+G106+G121</f>
        <v>20519.28</v>
      </c>
    </row>
    <row r="84" spans="1:7" ht="12.75">
      <c r="A84" s="4" t="s">
        <v>16</v>
      </c>
      <c r="B84" s="5" t="s">
        <v>55</v>
      </c>
      <c r="C84" s="4" t="s">
        <v>54</v>
      </c>
      <c r="D84" s="4"/>
      <c r="E84" s="4" t="s">
        <v>14</v>
      </c>
      <c r="F84" s="32">
        <f>F85+F89+F94</f>
        <v>1545.3999999999999</v>
      </c>
      <c r="G84" s="32">
        <f>G85+G89+G94</f>
        <v>1395.3999999999999</v>
      </c>
    </row>
    <row r="85" spans="1:7" ht="31.5">
      <c r="A85" s="4" t="s">
        <v>16</v>
      </c>
      <c r="B85" s="5" t="s">
        <v>31</v>
      </c>
      <c r="C85" s="4" t="s">
        <v>54</v>
      </c>
      <c r="D85" s="4"/>
      <c r="E85" s="4" t="s">
        <v>30</v>
      </c>
      <c r="F85" s="32">
        <f>SUM(F86:F88)</f>
        <v>1373.8</v>
      </c>
      <c r="G85" s="32">
        <f>SUM(G86:G88)</f>
        <v>1223.8</v>
      </c>
    </row>
    <row r="86" spans="1:10" ht="33.75">
      <c r="A86" s="3" t="s">
        <v>16</v>
      </c>
      <c r="B86" s="10" t="s">
        <v>31</v>
      </c>
      <c r="C86" s="3" t="s">
        <v>54</v>
      </c>
      <c r="D86" s="3" t="s">
        <v>160</v>
      </c>
      <c r="E86" s="3" t="s">
        <v>30</v>
      </c>
      <c r="F86" s="51">
        <v>1150</v>
      </c>
      <c r="G86" s="51">
        <v>1000</v>
      </c>
      <c r="J86" s="26"/>
    </row>
    <row r="87" spans="1:7" ht="33.75" hidden="1">
      <c r="A87" s="3" t="s">
        <v>16</v>
      </c>
      <c r="B87" s="23" t="s">
        <v>31</v>
      </c>
      <c r="C87" s="24" t="s">
        <v>54</v>
      </c>
      <c r="D87" s="24" t="s">
        <v>114</v>
      </c>
      <c r="E87" s="24" t="s">
        <v>30</v>
      </c>
      <c r="F87" s="25"/>
      <c r="G87" s="25"/>
    </row>
    <row r="88" spans="1:7" ht="33.75">
      <c r="A88" s="3" t="s">
        <v>16</v>
      </c>
      <c r="B88" s="23" t="s">
        <v>31</v>
      </c>
      <c r="C88" s="24" t="s">
        <v>54</v>
      </c>
      <c r="D88" s="24" t="s">
        <v>161</v>
      </c>
      <c r="E88" s="24" t="s">
        <v>30</v>
      </c>
      <c r="F88" s="45">
        <v>223.8</v>
      </c>
      <c r="G88" s="45">
        <v>223.8</v>
      </c>
    </row>
    <row r="89" spans="1:7" ht="42" hidden="1">
      <c r="A89" s="4" t="s">
        <v>16</v>
      </c>
      <c r="B89" s="5" t="s">
        <v>56</v>
      </c>
      <c r="C89" s="4" t="s">
        <v>54</v>
      </c>
      <c r="D89" s="4"/>
      <c r="E89" s="4" t="s">
        <v>120</v>
      </c>
      <c r="F89" s="32">
        <f>SUM(F90:F93)</f>
        <v>0</v>
      </c>
      <c r="G89" s="32">
        <f>SUM(G90:G93)</f>
        <v>0</v>
      </c>
    </row>
    <row r="90" spans="1:7" ht="33.75" hidden="1">
      <c r="A90" s="3" t="s">
        <v>16</v>
      </c>
      <c r="B90" s="23" t="s">
        <v>56</v>
      </c>
      <c r="C90" s="24" t="s">
        <v>54</v>
      </c>
      <c r="D90" s="24" t="s">
        <v>117</v>
      </c>
      <c r="E90" s="24" t="s">
        <v>120</v>
      </c>
      <c r="F90" s="35"/>
      <c r="G90" s="35"/>
    </row>
    <row r="91" spans="1:7" ht="33.75" hidden="1">
      <c r="A91" s="3" t="s">
        <v>16</v>
      </c>
      <c r="B91" s="23" t="s">
        <v>56</v>
      </c>
      <c r="C91" s="24" t="s">
        <v>54</v>
      </c>
      <c r="D91" s="24" t="s">
        <v>115</v>
      </c>
      <c r="E91" s="24" t="s">
        <v>120</v>
      </c>
      <c r="F91" s="35"/>
      <c r="G91" s="35"/>
    </row>
    <row r="92" spans="1:7" ht="33.75" hidden="1">
      <c r="A92" s="3" t="s">
        <v>16</v>
      </c>
      <c r="B92" s="23" t="s">
        <v>56</v>
      </c>
      <c r="C92" s="24" t="s">
        <v>54</v>
      </c>
      <c r="D92" s="24" t="s">
        <v>122</v>
      </c>
      <c r="E92" s="24" t="s">
        <v>120</v>
      </c>
      <c r="F92" s="35"/>
      <c r="G92" s="35"/>
    </row>
    <row r="93" spans="1:7" ht="33.75" hidden="1">
      <c r="A93" s="3" t="s">
        <v>16</v>
      </c>
      <c r="B93" s="23" t="s">
        <v>56</v>
      </c>
      <c r="C93" s="24" t="s">
        <v>54</v>
      </c>
      <c r="D93" s="24" t="s">
        <v>123</v>
      </c>
      <c r="E93" s="24" t="s">
        <v>120</v>
      </c>
      <c r="F93" s="35"/>
      <c r="G93" s="35"/>
    </row>
    <row r="94" spans="1:7" ht="12.75">
      <c r="A94" s="30" t="s">
        <v>16</v>
      </c>
      <c r="B94" s="29" t="s">
        <v>104</v>
      </c>
      <c r="C94" s="31" t="s">
        <v>54</v>
      </c>
      <c r="D94" s="31"/>
      <c r="E94" s="31" t="s">
        <v>105</v>
      </c>
      <c r="F94" s="37">
        <f>F95+F96</f>
        <v>171.6</v>
      </c>
      <c r="G94" s="37">
        <f>G95+G96</f>
        <v>171.6</v>
      </c>
    </row>
    <row r="95" spans="1:7" ht="12.75">
      <c r="A95" s="24" t="s">
        <v>16</v>
      </c>
      <c r="B95" s="23" t="s">
        <v>104</v>
      </c>
      <c r="C95" s="24" t="s">
        <v>54</v>
      </c>
      <c r="D95" s="24" t="s">
        <v>107</v>
      </c>
      <c r="E95" s="24" t="s">
        <v>105</v>
      </c>
      <c r="F95" s="40">
        <v>102.24</v>
      </c>
      <c r="G95" s="40">
        <v>102.24</v>
      </c>
    </row>
    <row r="96" spans="1:7" ht="12.75">
      <c r="A96" s="24" t="s">
        <v>16</v>
      </c>
      <c r="B96" s="23" t="s">
        <v>104</v>
      </c>
      <c r="C96" s="24" t="s">
        <v>54</v>
      </c>
      <c r="D96" s="24" t="s">
        <v>109</v>
      </c>
      <c r="E96" s="24" t="s">
        <v>105</v>
      </c>
      <c r="F96" s="40">
        <v>69.36</v>
      </c>
      <c r="G96" s="40">
        <v>69.36</v>
      </c>
    </row>
    <row r="97" spans="1:7" ht="12.75">
      <c r="A97" s="4" t="s">
        <v>16</v>
      </c>
      <c r="B97" s="5" t="s">
        <v>58</v>
      </c>
      <c r="C97" s="4" t="s">
        <v>57</v>
      </c>
      <c r="D97" s="4"/>
      <c r="E97" s="4" t="s">
        <v>14</v>
      </c>
      <c r="F97" s="32">
        <f>F98+F103+F101</f>
        <v>7436.11</v>
      </c>
      <c r="G97" s="32">
        <f>G98+G103+G101</f>
        <v>216.96</v>
      </c>
    </row>
    <row r="98" spans="1:7" ht="31.5">
      <c r="A98" s="4" t="s">
        <v>16</v>
      </c>
      <c r="B98" s="5" t="s">
        <v>31</v>
      </c>
      <c r="C98" s="4" t="s">
        <v>57</v>
      </c>
      <c r="D98" s="4"/>
      <c r="E98" s="4" t="s">
        <v>30</v>
      </c>
      <c r="F98" s="32">
        <f>F99+F100</f>
        <v>133.28</v>
      </c>
      <c r="G98" s="32">
        <f>G99+G100</f>
        <v>81.28</v>
      </c>
    </row>
    <row r="99" spans="1:7" ht="33.75">
      <c r="A99" s="3" t="s">
        <v>16</v>
      </c>
      <c r="B99" s="10" t="s">
        <v>31</v>
      </c>
      <c r="C99" s="3" t="s">
        <v>57</v>
      </c>
      <c r="D99" s="3" t="s">
        <v>162</v>
      </c>
      <c r="E99" s="3" t="s">
        <v>30</v>
      </c>
      <c r="F99" s="45">
        <v>33.28</v>
      </c>
      <c r="G99" s="45">
        <v>33.28</v>
      </c>
    </row>
    <row r="100" spans="1:7" ht="33.75">
      <c r="A100" s="3" t="s">
        <v>16</v>
      </c>
      <c r="B100" s="10" t="s">
        <v>31</v>
      </c>
      <c r="C100" s="3" t="s">
        <v>57</v>
      </c>
      <c r="D100" s="16" t="s">
        <v>163</v>
      </c>
      <c r="E100" s="3" t="s">
        <v>30</v>
      </c>
      <c r="F100" s="45">
        <v>100</v>
      </c>
      <c r="G100" s="52">
        <v>48</v>
      </c>
    </row>
    <row r="101" spans="1:7" ht="42">
      <c r="A101" s="4" t="s">
        <v>16</v>
      </c>
      <c r="B101" s="5" t="s">
        <v>149</v>
      </c>
      <c r="C101" s="4" t="s">
        <v>57</v>
      </c>
      <c r="D101" s="4"/>
      <c r="E101" s="4" t="s">
        <v>150</v>
      </c>
      <c r="F101" s="42">
        <f>F102</f>
        <v>7167.15</v>
      </c>
      <c r="G101" s="43">
        <v>0</v>
      </c>
    </row>
    <row r="102" spans="1:7" ht="33.75">
      <c r="A102" s="16" t="s">
        <v>16</v>
      </c>
      <c r="B102" s="10" t="s">
        <v>149</v>
      </c>
      <c r="C102" s="24" t="s">
        <v>57</v>
      </c>
      <c r="D102" s="3" t="s">
        <v>164</v>
      </c>
      <c r="E102" s="3" t="s">
        <v>150</v>
      </c>
      <c r="F102" s="45">
        <v>7167.15</v>
      </c>
      <c r="G102" s="53">
        <v>0</v>
      </c>
    </row>
    <row r="103" spans="1:7" ht="12.75">
      <c r="A103" s="24" t="s">
        <v>16</v>
      </c>
      <c r="B103" s="29" t="s">
        <v>104</v>
      </c>
      <c r="C103" s="28" t="s">
        <v>57</v>
      </c>
      <c r="D103" s="31"/>
      <c r="E103" s="31" t="s">
        <v>105</v>
      </c>
      <c r="F103" s="38">
        <f>F104+F105</f>
        <v>135.68</v>
      </c>
      <c r="G103" s="39">
        <f>G104+G105</f>
        <v>135.68</v>
      </c>
    </row>
    <row r="104" spans="1:7" ht="12.75">
      <c r="A104" s="24" t="s">
        <v>16</v>
      </c>
      <c r="B104" s="23" t="s">
        <v>104</v>
      </c>
      <c r="C104" s="24" t="s">
        <v>57</v>
      </c>
      <c r="D104" s="24" t="s">
        <v>110</v>
      </c>
      <c r="E104" s="24" t="s">
        <v>105</v>
      </c>
      <c r="F104" s="40">
        <v>45.28</v>
      </c>
      <c r="G104" s="40">
        <v>45.28</v>
      </c>
    </row>
    <row r="105" spans="1:7" ht="12.75">
      <c r="A105" s="24" t="s">
        <v>16</v>
      </c>
      <c r="B105" s="23" t="s">
        <v>104</v>
      </c>
      <c r="C105" s="16" t="s">
        <v>57</v>
      </c>
      <c r="D105" s="24" t="s">
        <v>112</v>
      </c>
      <c r="E105" s="24" t="s">
        <v>105</v>
      </c>
      <c r="F105" s="40">
        <v>90.4</v>
      </c>
      <c r="G105" s="40">
        <v>90.4</v>
      </c>
    </row>
    <row r="106" spans="1:7" ht="12.75">
      <c r="A106" s="4" t="s">
        <v>16</v>
      </c>
      <c r="B106" s="5" t="s">
        <v>60</v>
      </c>
      <c r="C106" s="4" t="s">
        <v>59</v>
      </c>
      <c r="D106" s="4"/>
      <c r="E106" s="4" t="s">
        <v>14</v>
      </c>
      <c r="F106" s="32">
        <f>F109+F107</f>
        <v>6530.5599999999995</v>
      </c>
      <c r="G106" s="32">
        <f>G109+G107</f>
        <v>7000.999999999999</v>
      </c>
    </row>
    <row r="107" spans="1:7" ht="31.5">
      <c r="A107" s="4" t="s">
        <v>16</v>
      </c>
      <c r="B107" s="5" t="s">
        <v>88</v>
      </c>
      <c r="C107" s="4" t="s">
        <v>59</v>
      </c>
      <c r="D107" s="4"/>
      <c r="E107" s="4" t="s">
        <v>87</v>
      </c>
      <c r="F107" s="6">
        <f>F108</f>
        <v>71.36</v>
      </c>
      <c r="G107" s="6">
        <f>G108</f>
        <v>71.36</v>
      </c>
    </row>
    <row r="108" spans="1:7" ht="22.5">
      <c r="A108" s="3" t="s">
        <v>16</v>
      </c>
      <c r="B108" s="10" t="s">
        <v>88</v>
      </c>
      <c r="C108" s="3" t="s">
        <v>59</v>
      </c>
      <c r="D108" s="24" t="s">
        <v>167</v>
      </c>
      <c r="E108" s="3" t="s">
        <v>87</v>
      </c>
      <c r="F108" s="44">
        <v>71.36</v>
      </c>
      <c r="G108" s="44">
        <v>71.36</v>
      </c>
    </row>
    <row r="109" spans="1:7" ht="31.5">
      <c r="A109" s="4" t="s">
        <v>16</v>
      </c>
      <c r="B109" s="5" t="s">
        <v>31</v>
      </c>
      <c r="C109" s="4" t="s">
        <v>59</v>
      </c>
      <c r="D109" s="4"/>
      <c r="E109" s="4" t="s">
        <v>30</v>
      </c>
      <c r="F109" s="32">
        <f>SUM(F110:F119)+F120</f>
        <v>6459.2</v>
      </c>
      <c r="G109" s="32">
        <f>SUM(G110:G119)+G120</f>
        <v>6929.639999999999</v>
      </c>
    </row>
    <row r="110" spans="1:7" ht="33.75">
      <c r="A110" s="3" t="s">
        <v>16</v>
      </c>
      <c r="B110" s="23" t="s">
        <v>31</v>
      </c>
      <c r="C110" s="24" t="s">
        <v>59</v>
      </c>
      <c r="D110" s="24" t="s">
        <v>165</v>
      </c>
      <c r="E110" s="24" t="s">
        <v>30</v>
      </c>
      <c r="F110" s="48">
        <v>2818.18</v>
      </c>
      <c r="G110" s="48">
        <v>2903.62</v>
      </c>
    </row>
    <row r="111" spans="1:7" ht="33.75">
      <c r="A111" s="3" t="s">
        <v>16</v>
      </c>
      <c r="B111" s="23" t="s">
        <v>31</v>
      </c>
      <c r="C111" s="24" t="s">
        <v>59</v>
      </c>
      <c r="D111" s="24" t="s">
        <v>166</v>
      </c>
      <c r="E111" s="24" t="s">
        <v>30</v>
      </c>
      <c r="F111" s="48">
        <v>2026.02</v>
      </c>
      <c r="G111" s="48">
        <v>2226.02</v>
      </c>
    </row>
    <row r="112" spans="1:7" ht="33.75">
      <c r="A112" s="3" t="s">
        <v>16</v>
      </c>
      <c r="B112" s="23" t="s">
        <v>31</v>
      </c>
      <c r="C112" s="24" t="s">
        <v>59</v>
      </c>
      <c r="D112" s="24" t="s">
        <v>167</v>
      </c>
      <c r="E112" s="24" t="s">
        <v>30</v>
      </c>
      <c r="F112" s="44">
        <v>200</v>
      </c>
      <c r="G112" s="44">
        <v>300</v>
      </c>
    </row>
    <row r="113" spans="1:7" ht="33.75" hidden="1">
      <c r="A113" s="3" t="s">
        <v>16</v>
      </c>
      <c r="B113" s="23" t="s">
        <v>31</v>
      </c>
      <c r="C113" s="24" t="s">
        <v>59</v>
      </c>
      <c r="D113" s="24" t="s">
        <v>132</v>
      </c>
      <c r="E113" s="24" t="s">
        <v>30</v>
      </c>
      <c r="F113" s="25"/>
      <c r="G113" s="25"/>
    </row>
    <row r="114" spans="1:7" ht="33.75">
      <c r="A114" s="3" t="s">
        <v>16</v>
      </c>
      <c r="B114" s="23" t="s">
        <v>31</v>
      </c>
      <c r="C114" s="24" t="s">
        <v>59</v>
      </c>
      <c r="D114" s="24" t="s">
        <v>168</v>
      </c>
      <c r="E114" s="24" t="s">
        <v>30</v>
      </c>
      <c r="F114" s="54">
        <v>615</v>
      </c>
      <c r="G114" s="54">
        <v>700</v>
      </c>
    </row>
    <row r="115" spans="1:7" ht="33.75" hidden="1">
      <c r="A115" s="3" t="s">
        <v>16</v>
      </c>
      <c r="B115" s="23" t="s">
        <v>31</v>
      </c>
      <c r="C115" s="24" t="s">
        <v>59</v>
      </c>
      <c r="D115" s="24" t="s">
        <v>125</v>
      </c>
      <c r="E115" s="24" t="s">
        <v>30</v>
      </c>
      <c r="F115" s="25"/>
      <c r="G115" s="25"/>
    </row>
    <row r="116" spans="1:7" ht="33.75" hidden="1">
      <c r="A116" s="3" t="s">
        <v>16</v>
      </c>
      <c r="B116" s="23" t="s">
        <v>31</v>
      </c>
      <c r="C116" s="24" t="s">
        <v>59</v>
      </c>
      <c r="D116" s="24" t="s">
        <v>126</v>
      </c>
      <c r="E116" s="24" t="s">
        <v>30</v>
      </c>
      <c r="F116" s="25"/>
      <c r="G116" s="25"/>
    </row>
    <row r="117" spans="1:7" ht="33.75" hidden="1">
      <c r="A117" s="3" t="s">
        <v>16</v>
      </c>
      <c r="B117" s="23" t="s">
        <v>31</v>
      </c>
      <c r="C117" s="24" t="s">
        <v>59</v>
      </c>
      <c r="D117" s="24" t="s">
        <v>127</v>
      </c>
      <c r="E117" s="24" t="s">
        <v>30</v>
      </c>
      <c r="F117" s="25"/>
      <c r="G117" s="25"/>
    </row>
    <row r="118" spans="1:7" ht="33.75" hidden="1">
      <c r="A118" s="3" t="s">
        <v>16</v>
      </c>
      <c r="B118" s="23" t="s">
        <v>31</v>
      </c>
      <c r="C118" s="24" t="s">
        <v>59</v>
      </c>
      <c r="D118" s="24" t="s">
        <v>128</v>
      </c>
      <c r="E118" s="24" t="s">
        <v>30</v>
      </c>
      <c r="F118" s="25"/>
      <c r="G118" s="25"/>
    </row>
    <row r="119" spans="1:7" ht="33.75" hidden="1">
      <c r="A119" s="3" t="s">
        <v>16</v>
      </c>
      <c r="B119" s="23" t="s">
        <v>31</v>
      </c>
      <c r="C119" s="24" t="s">
        <v>59</v>
      </c>
      <c r="D119" s="24" t="s">
        <v>129</v>
      </c>
      <c r="E119" s="24" t="s">
        <v>30</v>
      </c>
      <c r="F119" s="25"/>
      <c r="G119" s="25"/>
    </row>
    <row r="120" spans="1:7" ht="33.75">
      <c r="A120" s="3" t="s">
        <v>16</v>
      </c>
      <c r="B120" s="23" t="s">
        <v>31</v>
      </c>
      <c r="C120" s="24" t="s">
        <v>59</v>
      </c>
      <c r="D120" s="24" t="s">
        <v>169</v>
      </c>
      <c r="E120" s="24" t="s">
        <v>30</v>
      </c>
      <c r="F120" s="25">
        <v>800</v>
      </c>
      <c r="G120" s="25">
        <v>800</v>
      </c>
    </row>
    <row r="121" spans="1:7" ht="21">
      <c r="A121" s="4" t="s">
        <v>16</v>
      </c>
      <c r="B121" s="5" t="s">
        <v>62</v>
      </c>
      <c r="C121" s="4" t="s">
        <v>61</v>
      </c>
      <c r="D121" s="4"/>
      <c r="E121" s="4" t="s">
        <v>14</v>
      </c>
      <c r="F121" s="32">
        <f>F122+F128+F130+F126+F124</f>
        <v>11539.93</v>
      </c>
      <c r="G121" s="32">
        <f>G122+G128+G130+G126+G124</f>
        <v>11905.92</v>
      </c>
    </row>
    <row r="122" spans="1:7" ht="31.5">
      <c r="A122" s="4" t="s">
        <v>16</v>
      </c>
      <c r="B122" s="5" t="s">
        <v>64</v>
      </c>
      <c r="C122" s="4" t="s">
        <v>61</v>
      </c>
      <c r="D122" s="4"/>
      <c r="E122" s="4" t="s">
        <v>63</v>
      </c>
      <c r="F122" s="32">
        <f>F123</f>
        <v>4833.92</v>
      </c>
      <c r="G122" s="32">
        <f>G123</f>
        <v>5027.19</v>
      </c>
    </row>
    <row r="123" spans="1:7" ht="22.5">
      <c r="A123" s="3" t="s">
        <v>16</v>
      </c>
      <c r="B123" s="10" t="s">
        <v>64</v>
      </c>
      <c r="C123" s="3" t="s">
        <v>61</v>
      </c>
      <c r="D123" s="3" t="s">
        <v>170</v>
      </c>
      <c r="E123" s="3" t="s">
        <v>63</v>
      </c>
      <c r="F123" s="51">
        <v>4833.92</v>
      </c>
      <c r="G123" s="51">
        <v>5027.19</v>
      </c>
    </row>
    <row r="124" spans="1:7" ht="42">
      <c r="A124" s="4" t="s">
        <v>16</v>
      </c>
      <c r="B124" s="5" t="s">
        <v>103</v>
      </c>
      <c r="C124" s="4" t="s">
        <v>61</v>
      </c>
      <c r="D124" s="4"/>
      <c r="E124" s="4" t="s">
        <v>102</v>
      </c>
      <c r="F124" s="37">
        <f>F125</f>
        <v>1451.39</v>
      </c>
      <c r="G124" s="37">
        <f>G125</f>
        <v>1509.42</v>
      </c>
    </row>
    <row r="125" spans="1:7" ht="34.5" customHeight="1">
      <c r="A125" s="3" t="s">
        <v>16</v>
      </c>
      <c r="B125" s="23" t="s">
        <v>103</v>
      </c>
      <c r="C125" s="3" t="s">
        <v>61</v>
      </c>
      <c r="D125" s="3" t="s">
        <v>170</v>
      </c>
      <c r="E125" s="3" t="s">
        <v>102</v>
      </c>
      <c r="F125" s="51">
        <v>1451.39</v>
      </c>
      <c r="G125" s="51">
        <v>1509.42</v>
      </c>
    </row>
    <row r="126" spans="1:7" ht="31.5">
      <c r="A126" s="4" t="s">
        <v>16</v>
      </c>
      <c r="B126" s="5" t="s">
        <v>88</v>
      </c>
      <c r="C126" s="4" t="s">
        <v>61</v>
      </c>
      <c r="D126" s="4"/>
      <c r="E126" s="4" t="s">
        <v>87</v>
      </c>
      <c r="F126" s="32">
        <f>F127</f>
        <v>30</v>
      </c>
      <c r="G126" s="32">
        <f>G127</f>
        <v>30</v>
      </c>
    </row>
    <row r="127" spans="1:7" ht="22.5">
      <c r="A127" s="3" t="s">
        <v>16</v>
      </c>
      <c r="B127" s="10" t="s">
        <v>88</v>
      </c>
      <c r="C127" s="3" t="s">
        <v>61</v>
      </c>
      <c r="D127" s="3" t="s">
        <v>170</v>
      </c>
      <c r="E127" s="3" t="s">
        <v>87</v>
      </c>
      <c r="F127" s="34">
        <v>30</v>
      </c>
      <c r="G127" s="34">
        <v>30</v>
      </c>
    </row>
    <row r="128" spans="1:7" ht="31.5">
      <c r="A128" s="4" t="s">
        <v>16</v>
      </c>
      <c r="B128" s="5" t="s">
        <v>31</v>
      </c>
      <c r="C128" s="4" t="s">
        <v>61</v>
      </c>
      <c r="D128" s="4"/>
      <c r="E128" s="4" t="s">
        <v>30</v>
      </c>
      <c r="F128" s="32">
        <f>F129</f>
        <v>5222.62</v>
      </c>
      <c r="G128" s="32">
        <f>G129</f>
        <v>5337.31</v>
      </c>
    </row>
    <row r="129" spans="1:7" ht="33.75">
      <c r="A129" s="3" t="s">
        <v>16</v>
      </c>
      <c r="B129" s="10" t="s">
        <v>31</v>
      </c>
      <c r="C129" s="3" t="s">
        <v>61</v>
      </c>
      <c r="D129" s="3" t="s">
        <v>170</v>
      </c>
      <c r="E129" s="3" t="s">
        <v>30</v>
      </c>
      <c r="F129" s="51">
        <v>5222.62</v>
      </c>
      <c r="G129" s="51">
        <v>5337.31</v>
      </c>
    </row>
    <row r="130" spans="1:7" ht="12.75">
      <c r="A130" s="4" t="s">
        <v>16</v>
      </c>
      <c r="B130" s="5" t="s">
        <v>136</v>
      </c>
      <c r="C130" s="4" t="s">
        <v>61</v>
      </c>
      <c r="D130" s="4"/>
      <c r="E130" s="4" t="s">
        <v>143</v>
      </c>
      <c r="F130" s="32">
        <f>F131</f>
        <v>2</v>
      </c>
      <c r="G130" s="32">
        <f>G131</f>
        <v>2</v>
      </c>
    </row>
    <row r="131" spans="1:7" ht="12.75">
      <c r="A131" s="3" t="s">
        <v>16</v>
      </c>
      <c r="B131" s="10" t="s">
        <v>86</v>
      </c>
      <c r="C131" s="3" t="s">
        <v>61</v>
      </c>
      <c r="D131" s="3" t="s">
        <v>170</v>
      </c>
      <c r="E131" s="3" t="s">
        <v>143</v>
      </c>
      <c r="F131" s="34">
        <v>2</v>
      </c>
      <c r="G131" s="34">
        <v>2</v>
      </c>
    </row>
    <row r="132" spans="1:7" ht="12.75">
      <c r="A132" s="4" t="s">
        <v>16</v>
      </c>
      <c r="B132" s="5" t="s">
        <v>66</v>
      </c>
      <c r="C132" s="4" t="s">
        <v>65</v>
      </c>
      <c r="D132" s="4"/>
      <c r="E132" s="4" t="s">
        <v>14</v>
      </c>
      <c r="F132" s="32">
        <f>F136+F133</f>
        <v>616.4200000000001</v>
      </c>
      <c r="G132" s="32">
        <f>G136+G133</f>
        <v>603.72</v>
      </c>
    </row>
    <row r="133" spans="1:7" ht="21">
      <c r="A133" s="4" t="s">
        <v>16</v>
      </c>
      <c r="B133" s="5" t="s">
        <v>171</v>
      </c>
      <c r="C133" s="4" t="s">
        <v>172</v>
      </c>
      <c r="D133" s="4"/>
      <c r="E133" s="4" t="s">
        <v>14</v>
      </c>
      <c r="F133" s="6">
        <f>F134</f>
        <v>80</v>
      </c>
      <c r="G133" s="6">
        <f>G134</f>
        <v>80</v>
      </c>
    </row>
    <row r="134" spans="1:7" ht="38.25">
      <c r="A134" s="4" t="s">
        <v>16</v>
      </c>
      <c r="B134" s="46" t="s">
        <v>173</v>
      </c>
      <c r="C134" s="4" t="s">
        <v>172</v>
      </c>
      <c r="D134" s="4"/>
      <c r="E134" s="4" t="s">
        <v>30</v>
      </c>
      <c r="F134" s="6">
        <f>F135</f>
        <v>80</v>
      </c>
      <c r="G134" s="6">
        <f>G135</f>
        <v>80</v>
      </c>
    </row>
    <row r="135" spans="1:7" ht="33.75">
      <c r="A135" s="3" t="s">
        <v>16</v>
      </c>
      <c r="B135" s="10" t="s">
        <v>31</v>
      </c>
      <c r="C135" s="24" t="s">
        <v>172</v>
      </c>
      <c r="D135" s="24" t="s">
        <v>142</v>
      </c>
      <c r="E135" s="24" t="s">
        <v>30</v>
      </c>
      <c r="F135" s="47">
        <v>80</v>
      </c>
      <c r="G135" s="47">
        <v>80</v>
      </c>
    </row>
    <row r="136" spans="1:7" ht="12.75">
      <c r="A136" s="4" t="s">
        <v>16</v>
      </c>
      <c r="B136" s="5" t="s">
        <v>68</v>
      </c>
      <c r="C136" s="4" t="s">
        <v>67</v>
      </c>
      <c r="D136" s="4"/>
      <c r="E136" s="4" t="s">
        <v>14</v>
      </c>
      <c r="F136" s="32">
        <f>F137+F139+F141</f>
        <v>536.4200000000001</v>
      </c>
      <c r="G136" s="32">
        <f>G137+G139+G141</f>
        <v>523.72</v>
      </c>
    </row>
    <row r="137" spans="1:7" ht="33.75">
      <c r="A137" s="4" t="s">
        <v>16</v>
      </c>
      <c r="B137" s="29" t="s">
        <v>64</v>
      </c>
      <c r="C137" s="4" t="s">
        <v>67</v>
      </c>
      <c r="D137" s="4"/>
      <c r="E137" s="4" t="s">
        <v>63</v>
      </c>
      <c r="F137" s="32">
        <f>F138</f>
        <v>402.23</v>
      </c>
      <c r="G137" s="32">
        <f>G138</f>
        <v>402.23</v>
      </c>
    </row>
    <row r="138" spans="1:7" ht="22.5">
      <c r="A138" s="3" t="s">
        <v>16</v>
      </c>
      <c r="B138" s="23" t="s">
        <v>64</v>
      </c>
      <c r="C138" s="24" t="s">
        <v>67</v>
      </c>
      <c r="D138" s="24" t="s">
        <v>174</v>
      </c>
      <c r="E138" s="24" t="s">
        <v>63</v>
      </c>
      <c r="F138" s="41">
        <v>402.23</v>
      </c>
      <c r="G138" s="41">
        <v>402.23</v>
      </c>
    </row>
    <row r="139" spans="1:7" ht="42">
      <c r="A139" s="4" t="s">
        <v>16</v>
      </c>
      <c r="B139" s="5" t="s">
        <v>103</v>
      </c>
      <c r="C139" s="4" t="s">
        <v>67</v>
      </c>
      <c r="D139" s="24"/>
      <c r="E139" s="28" t="s">
        <v>102</v>
      </c>
      <c r="F139" s="37">
        <f>F140</f>
        <v>121.49</v>
      </c>
      <c r="G139" s="37">
        <f>G140</f>
        <v>121.49</v>
      </c>
    </row>
    <row r="140" spans="1:7" ht="33" customHeight="1">
      <c r="A140" s="3" t="s">
        <v>16</v>
      </c>
      <c r="B140" s="23" t="s">
        <v>103</v>
      </c>
      <c r="C140" s="24" t="s">
        <v>67</v>
      </c>
      <c r="D140" s="24" t="s">
        <v>174</v>
      </c>
      <c r="E140" s="24" t="s">
        <v>102</v>
      </c>
      <c r="F140" s="41">
        <v>121.49</v>
      </c>
      <c r="G140" s="41">
        <v>121.49</v>
      </c>
    </row>
    <row r="141" spans="1:7" ht="33" customHeight="1">
      <c r="A141" s="4" t="s">
        <v>16</v>
      </c>
      <c r="B141" s="5" t="s">
        <v>31</v>
      </c>
      <c r="C141" s="4" t="s">
        <v>67</v>
      </c>
      <c r="D141" s="4"/>
      <c r="E141" s="4" t="s">
        <v>30</v>
      </c>
      <c r="F141" s="32">
        <f>F142</f>
        <v>12.7</v>
      </c>
      <c r="G141" s="32">
        <f>G142</f>
        <v>0</v>
      </c>
    </row>
    <row r="142" spans="1:7" ht="33" customHeight="1">
      <c r="A142" s="3" t="s">
        <v>16</v>
      </c>
      <c r="B142" s="10" t="s">
        <v>31</v>
      </c>
      <c r="C142" s="3" t="s">
        <v>67</v>
      </c>
      <c r="D142" s="24" t="s">
        <v>174</v>
      </c>
      <c r="E142" s="3" t="s">
        <v>30</v>
      </c>
      <c r="F142" s="34">
        <v>12.7</v>
      </c>
      <c r="G142" s="34">
        <v>0</v>
      </c>
    </row>
    <row r="143" spans="1:7" ht="12.75">
      <c r="A143" s="4" t="s">
        <v>16</v>
      </c>
      <c r="B143" s="5" t="s">
        <v>70</v>
      </c>
      <c r="C143" s="4" t="s">
        <v>69</v>
      </c>
      <c r="D143" s="4"/>
      <c r="E143" s="4" t="s">
        <v>14</v>
      </c>
      <c r="F143" s="32">
        <f>F144</f>
        <v>8968.87</v>
      </c>
      <c r="G143" s="32">
        <f>G144</f>
        <v>9104.29</v>
      </c>
    </row>
    <row r="144" spans="1:7" ht="12.75">
      <c r="A144" s="4" t="s">
        <v>16</v>
      </c>
      <c r="B144" s="5" t="s">
        <v>72</v>
      </c>
      <c r="C144" s="4" t="s">
        <v>71</v>
      </c>
      <c r="D144" s="4"/>
      <c r="E144" s="4" t="s">
        <v>14</v>
      </c>
      <c r="F144" s="32">
        <f>F145+F149+F155+F158+F164+F151+F162</f>
        <v>8968.87</v>
      </c>
      <c r="G144" s="32">
        <f>G145+G149+G155+G158+G164+G151+G162</f>
        <v>9104.29</v>
      </c>
    </row>
    <row r="145" spans="1:7" ht="31.5">
      <c r="A145" s="4" t="s">
        <v>16</v>
      </c>
      <c r="B145" s="5" t="s">
        <v>64</v>
      </c>
      <c r="C145" s="4" t="s">
        <v>71</v>
      </c>
      <c r="D145" s="4"/>
      <c r="E145" s="4" t="s">
        <v>63</v>
      </c>
      <c r="F145" s="32">
        <f>SUM(F146:F148)</f>
        <v>4701.54</v>
      </c>
      <c r="G145" s="32">
        <f>SUM(G146:G148)</f>
        <v>4889.6</v>
      </c>
    </row>
    <row r="146" spans="1:7" ht="22.5">
      <c r="A146" s="3" t="s">
        <v>16</v>
      </c>
      <c r="B146" s="10" t="s">
        <v>64</v>
      </c>
      <c r="C146" s="3" t="s">
        <v>71</v>
      </c>
      <c r="D146" s="3" t="s">
        <v>175</v>
      </c>
      <c r="E146" s="3" t="s">
        <v>63</v>
      </c>
      <c r="F146" s="45">
        <v>3874.42</v>
      </c>
      <c r="G146" s="45">
        <v>4029.4</v>
      </c>
    </row>
    <row r="147" spans="1:7" ht="22.5">
      <c r="A147" s="3" t="s">
        <v>16</v>
      </c>
      <c r="B147" s="10" t="s">
        <v>64</v>
      </c>
      <c r="C147" s="3" t="s">
        <v>71</v>
      </c>
      <c r="D147" s="3" t="s">
        <v>176</v>
      </c>
      <c r="E147" s="3" t="s">
        <v>63</v>
      </c>
      <c r="F147" s="50">
        <v>827.12</v>
      </c>
      <c r="G147" s="50">
        <v>860.2</v>
      </c>
    </row>
    <row r="148" spans="1:7" ht="22.5" hidden="1">
      <c r="A148" s="3" t="s">
        <v>16</v>
      </c>
      <c r="B148" s="10" t="s">
        <v>64</v>
      </c>
      <c r="C148" s="3" t="s">
        <v>71</v>
      </c>
      <c r="D148" s="16" t="s">
        <v>135</v>
      </c>
      <c r="E148" s="3" t="s">
        <v>63</v>
      </c>
      <c r="F148" s="55"/>
      <c r="G148" s="55"/>
    </row>
    <row r="149" spans="1:7" ht="42" hidden="1">
      <c r="A149" s="4" t="s">
        <v>16</v>
      </c>
      <c r="B149" s="5" t="s">
        <v>74</v>
      </c>
      <c r="C149" s="4" t="s">
        <v>71</v>
      </c>
      <c r="D149" s="4"/>
      <c r="E149" s="4" t="s">
        <v>73</v>
      </c>
      <c r="F149" s="6">
        <f>F150</f>
        <v>0</v>
      </c>
      <c r="G149" s="6">
        <f>G150</f>
        <v>0</v>
      </c>
    </row>
    <row r="150" spans="1:7" ht="45" hidden="1">
      <c r="A150" s="3" t="s">
        <v>16</v>
      </c>
      <c r="B150" s="10" t="s">
        <v>74</v>
      </c>
      <c r="C150" s="3" t="s">
        <v>71</v>
      </c>
      <c r="D150" s="16" t="s">
        <v>106</v>
      </c>
      <c r="E150" s="16" t="s">
        <v>73</v>
      </c>
      <c r="F150" s="55">
        <v>0</v>
      </c>
      <c r="G150" s="55">
        <v>0</v>
      </c>
    </row>
    <row r="151" spans="1:7" ht="42">
      <c r="A151" s="4" t="s">
        <v>16</v>
      </c>
      <c r="B151" s="5" t="s">
        <v>103</v>
      </c>
      <c r="C151" s="4" t="s">
        <v>71</v>
      </c>
      <c r="D151" s="24"/>
      <c r="E151" s="4" t="s">
        <v>102</v>
      </c>
      <c r="F151" s="25">
        <f>F152+F153+F154</f>
        <v>1419.86</v>
      </c>
      <c r="G151" s="25">
        <f>G152+G153+G154</f>
        <v>1476.66</v>
      </c>
    </row>
    <row r="152" spans="1:7" ht="45">
      <c r="A152" s="3" t="s">
        <v>16</v>
      </c>
      <c r="B152" s="23" t="s">
        <v>103</v>
      </c>
      <c r="C152" s="3" t="s">
        <v>71</v>
      </c>
      <c r="D152" s="3" t="s">
        <v>175</v>
      </c>
      <c r="E152" s="24" t="s">
        <v>102</v>
      </c>
      <c r="F152" s="45">
        <v>1170.07</v>
      </c>
      <c r="G152" s="45">
        <v>1216.88</v>
      </c>
    </row>
    <row r="153" spans="1:7" ht="45">
      <c r="A153" s="3" t="s">
        <v>16</v>
      </c>
      <c r="B153" s="23" t="s">
        <v>103</v>
      </c>
      <c r="C153" s="3" t="s">
        <v>71</v>
      </c>
      <c r="D153" s="3" t="s">
        <v>176</v>
      </c>
      <c r="E153" s="24" t="s">
        <v>102</v>
      </c>
      <c r="F153" s="56">
        <v>249.79</v>
      </c>
      <c r="G153" s="56">
        <v>259.78</v>
      </c>
    </row>
    <row r="154" spans="1:7" ht="45" hidden="1">
      <c r="A154" s="3" t="s">
        <v>16</v>
      </c>
      <c r="B154" s="23" t="s">
        <v>103</v>
      </c>
      <c r="C154" s="3" t="s">
        <v>71</v>
      </c>
      <c r="D154" s="24" t="s">
        <v>135</v>
      </c>
      <c r="E154" s="24" t="s">
        <v>102</v>
      </c>
      <c r="F154" s="35"/>
      <c r="G154" s="35"/>
    </row>
    <row r="155" spans="1:7" ht="31.5">
      <c r="A155" s="4" t="s">
        <v>16</v>
      </c>
      <c r="B155" s="5" t="s">
        <v>88</v>
      </c>
      <c r="C155" s="4" t="s">
        <v>71</v>
      </c>
      <c r="D155" s="4"/>
      <c r="E155" s="4" t="s">
        <v>87</v>
      </c>
      <c r="F155" s="32">
        <f>F156+F157</f>
        <v>235.93</v>
      </c>
      <c r="G155" s="32">
        <f>G156+G157</f>
        <v>242.11</v>
      </c>
    </row>
    <row r="156" spans="1:7" ht="22.5">
      <c r="A156" s="3" t="s">
        <v>16</v>
      </c>
      <c r="B156" s="10" t="s">
        <v>88</v>
      </c>
      <c r="C156" s="3" t="s">
        <v>71</v>
      </c>
      <c r="D156" s="3" t="s">
        <v>175</v>
      </c>
      <c r="E156" s="3" t="s">
        <v>87</v>
      </c>
      <c r="F156" s="45">
        <v>169.28</v>
      </c>
      <c r="G156" s="45">
        <v>183.46</v>
      </c>
    </row>
    <row r="157" spans="1:7" ht="22.5">
      <c r="A157" s="3" t="s">
        <v>89</v>
      </c>
      <c r="B157" s="10" t="s">
        <v>88</v>
      </c>
      <c r="C157" s="3" t="s">
        <v>71</v>
      </c>
      <c r="D157" s="3" t="s">
        <v>176</v>
      </c>
      <c r="E157" s="3" t="s">
        <v>87</v>
      </c>
      <c r="F157" s="56">
        <v>66.65</v>
      </c>
      <c r="G157" s="56">
        <v>58.65</v>
      </c>
    </row>
    <row r="158" spans="1:7" ht="31.5">
      <c r="A158" s="4" t="s">
        <v>16</v>
      </c>
      <c r="B158" s="5" t="s">
        <v>31</v>
      </c>
      <c r="C158" s="4" t="s">
        <v>71</v>
      </c>
      <c r="D158" s="4"/>
      <c r="E158" s="4" t="s">
        <v>30</v>
      </c>
      <c r="F158" s="32">
        <f>SUM(F159:F161)</f>
        <v>2487.54</v>
      </c>
      <c r="G158" s="32">
        <f>SUM(G159:G161)</f>
        <v>2378.84</v>
      </c>
    </row>
    <row r="159" spans="1:7" ht="33.75">
      <c r="A159" s="3" t="s">
        <v>16</v>
      </c>
      <c r="B159" s="10" t="s">
        <v>31</v>
      </c>
      <c r="C159" s="3" t="s">
        <v>71</v>
      </c>
      <c r="D159" s="3" t="s">
        <v>175</v>
      </c>
      <c r="E159" s="3" t="s">
        <v>30</v>
      </c>
      <c r="F159" s="45">
        <v>1775.64</v>
      </c>
      <c r="G159" s="45">
        <v>1666.94</v>
      </c>
    </row>
    <row r="160" spans="1:7" ht="33.75">
      <c r="A160" s="3" t="s">
        <v>16</v>
      </c>
      <c r="B160" s="10" t="s">
        <v>31</v>
      </c>
      <c r="C160" s="3" t="s">
        <v>71</v>
      </c>
      <c r="D160" s="3" t="s">
        <v>176</v>
      </c>
      <c r="E160" s="3" t="s">
        <v>30</v>
      </c>
      <c r="F160" s="57">
        <v>149</v>
      </c>
      <c r="G160" s="57">
        <v>149</v>
      </c>
    </row>
    <row r="161" spans="1:7" ht="33.75">
      <c r="A161" s="3" t="s">
        <v>16</v>
      </c>
      <c r="B161" s="10" t="s">
        <v>31</v>
      </c>
      <c r="C161" s="3" t="s">
        <v>71</v>
      </c>
      <c r="D161" s="3" t="s">
        <v>177</v>
      </c>
      <c r="E161" s="3" t="s">
        <v>30</v>
      </c>
      <c r="F161" s="45">
        <v>562.9</v>
      </c>
      <c r="G161" s="45">
        <v>562.9</v>
      </c>
    </row>
    <row r="162" spans="1:7" ht="12.75">
      <c r="A162" s="4" t="s">
        <v>16</v>
      </c>
      <c r="B162" s="5" t="s">
        <v>136</v>
      </c>
      <c r="C162" s="4" t="s">
        <v>71</v>
      </c>
      <c r="D162" s="4"/>
      <c r="E162" s="4" t="s">
        <v>178</v>
      </c>
      <c r="F162" s="32">
        <f>F163</f>
        <v>118</v>
      </c>
      <c r="G162" s="32">
        <f>G163</f>
        <v>111.08</v>
      </c>
    </row>
    <row r="163" spans="1:7" ht="12.75">
      <c r="A163" s="3" t="s">
        <v>16</v>
      </c>
      <c r="B163" s="10" t="s">
        <v>136</v>
      </c>
      <c r="C163" s="3" t="s">
        <v>71</v>
      </c>
      <c r="D163" s="3" t="s">
        <v>175</v>
      </c>
      <c r="E163" s="3" t="s">
        <v>178</v>
      </c>
      <c r="F163" s="45">
        <v>118</v>
      </c>
      <c r="G163" s="45">
        <v>111.08</v>
      </c>
    </row>
    <row r="164" spans="1:7" ht="12.75">
      <c r="A164" s="4" t="s">
        <v>16</v>
      </c>
      <c r="B164" s="5" t="s">
        <v>136</v>
      </c>
      <c r="C164" s="4" t="s">
        <v>71</v>
      </c>
      <c r="D164" s="4"/>
      <c r="E164" s="4" t="s">
        <v>85</v>
      </c>
      <c r="F164" s="32">
        <f>F165</f>
        <v>6</v>
      </c>
      <c r="G164" s="32">
        <f>G165</f>
        <v>6</v>
      </c>
    </row>
    <row r="165" spans="1:7" ht="12.75">
      <c r="A165" s="3" t="s">
        <v>16</v>
      </c>
      <c r="B165" s="10" t="s">
        <v>136</v>
      </c>
      <c r="C165" s="3" t="s">
        <v>71</v>
      </c>
      <c r="D165" s="3" t="s">
        <v>175</v>
      </c>
      <c r="E165" s="3" t="s">
        <v>85</v>
      </c>
      <c r="F165" s="34">
        <v>6</v>
      </c>
      <c r="G165" s="34">
        <v>6</v>
      </c>
    </row>
    <row r="166" spans="1:7" ht="12.75">
      <c r="A166" s="4" t="s">
        <v>16</v>
      </c>
      <c r="B166" s="5" t="s">
        <v>76</v>
      </c>
      <c r="C166" s="4" t="s">
        <v>75</v>
      </c>
      <c r="D166" s="4"/>
      <c r="E166" s="4" t="s">
        <v>14</v>
      </c>
      <c r="F166" s="32">
        <f>F167+F170</f>
        <v>1122</v>
      </c>
      <c r="G166" s="32">
        <f>G167+G170</f>
        <v>1122</v>
      </c>
    </row>
    <row r="167" spans="1:7" ht="12.75">
      <c r="A167" s="4" t="s">
        <v>16</v>
      </c>
      <c r="B167" s="5" t="s">
        <v>78</v>
      </c>
      <c r="C167" s="4" t="s">
        <v>77</v>
      </c>
      <c r="D167" s="4"/>
      <c r="E167" s="4" t="s">
        <v>14</v>
      </c>
      <c r="F167" s="32">
        <f aca="true" t="shared" si="0" ref="F167:G171">F168</f>
        <v>1120.8</v>
      </c>
      <c r="G167" s="32">
        <f t="shared" si="0"/>
        <v>1120.8</v>
      </c>
    </row>
    <row r="168" spans="1:7" ht="31.5">
      <c r="A168" s="4" t="s">
        <v>16</v>
      </c>
      <c r="B168" s="5" t="s">
        <v>80</v>
      </c>
      <c r="C168" s="4" t="s">
        <v>77</v>
      </c>
      <c r="D168" s="4"/>
      <c r="E168" s="4" t="s">
        <v>79</v>
      </c>
      <c r="F168" s="32">
        <f t="shared" si="0"/>
        <v>1120.8</v>
      </c>
      <c r="G168" s="32">
        <f t="shared" si="0"/>
        <v>1120.8</v>
      </c>
    </row>
    <row r="169" spans="1:7" ht="33.75">
      <c r="A169" s="3" t="s">
        <v>16</v>
      </c>
      <c r="B169" s="10" t="s">
        <v>80</v>
      </c>
      <c r="C169" s="3" t="s">
        <v>77</v>
      </c>
      <c r="D169" s="3" t="s">
        <v>99</v>
      </c>
      <c r="E169" s="3" t="s">
        <v>79</v>
      </c>
      <c r="F169" s="45">
        <v>1120.8</v>
      </c>
      <c r="G169" s="45">
        <v>1120.8</v>
      </c>
    </row>
    <row r="170" spans="1:7" ht="12.75">
      <c r="A170" s="4" t="s">
        <v>16</v>
      </c>
      <c r="B170" s="5" t="s">
        <v>146</v>
      </c>
      <c r="C170" s="4" t="s">
        <v>147</v>
      </c>
      <c r="D170" s="4"/>
      <c r="E170" s="4" t="s">
        <v>14</v>
      </c>
      <c r="F170" s="32">
        <f t="shared" si="0"/>
        <v>1.2</v>
      </c>
      <c r="G170" s="32">
        <f t="shared" si="0"/>
        <v>1.2</v>
      </c>
    </row>
    <row r="171" spans="1:7" ht="31.5">
      <c r="A171" s="4" t="s">
        <v>16</v>
      </c>
      <c r="B171" s="5" t="s">
        <v>148</v>
      </c>
      <c r="C171" s="4" t="s">
        <v>147</v>
      </c>
      <c r="D171" s="4"/>
      <c r="E171" s="4" t="s">
        <v>28</v>
      </c>
      <c r="F171" s="32">
        <f t="shared" si="0"/>
        <v>1.2</v>
      </c>
      <c r="G171" s="32">
        <f t="shared" si="0"/>
        <v>1.2</v>
      </c>
    </row>
    <row r="172" spans="1:7" ht="22.5">
      <c r="A172" s="3" t="s">
        <v>16</v>
      </c>
      <c r="B172" s="10" t="s">
        <v>148</v>
      </c>
      <c r="C172" s="3" t="s">
        <v>147</v>
      </c>
      <c r="D172" s="3" t="s">
        <v>93</v>
      </c>
      <c r="E172" s="3" t="s">
        <v>28</v>
      </c>
      <c r="F172" s="40">
        <v>1.2</v>
      </c>
      <c r="G172" s="40">
        <v>1.2</v>
      </c>
    </row>
    <row r="173" spans="1:7" ht="12.75">
      <c r="A173" s="4" t="s">
        <v>16</v>
      </c>
      <c r="B173" s="5" t="s">
        <v>82</v>
      </c>
      <c r="C173" s="4" t="s">
        <v>81</v>
      </c>
      <c r="D173" s="4"/>
      <c r="E173" s="4" t="s">
        <v>14</v>
      </c>
      <c r="F173" s="32">
        <f>F174</f>
        <v>1604.8300000000002</v>
      </c>
      <c r="G173" s="32">
        <f>G174</f>
        <v>1652.3400000000001</v>
      </c>
    </row>
    <row r="174" spans="1:7" ht="12.75">
      <c r="A174" s="4" t="s">
        <v>16</v>
      </c>
      <c r="B174" s="5" t="s">
        <v>84</v>
      </c>
      <c r="C174" s="4" t="s">
        <v>83</v>
      </c>
      <c r="D174" s="4"/>
      <c r="E174" s="4" t="s">
        <v>14</v>
      </c>
      <c r="F174" s="32">
        <f>F175+F179+F177+F181+F183</f>
        <v>1604.8300000000002</v>
      </c>
      <c r="G174" s="32">
        <f>G175+G179+G177+G181+G183</f>
        <v>1652.3400000000001</v>
      </c>
    </row>
    <row r="175" spans="1:7" ht="31.5">
      <c r="A175" s="4" t="s">
        <v>16</v>
      </c>
      <c r="B175" s="5" t="s">
        <v>64</v>
      </c>
      <c r="C175" s="4" t="s">
        <v>83</v>
      </c>
      <c r="D175" s="4"/>
      <c r="E175" s="4" t="s">
        <v>63</v>
      </c>
      <c r="F175" s="32">
        <f>F176</f>
        <v>906.16</v>
      </c>
      <c r="G175" s="32">
        <f>G176</f>
        <v>942.41</v>
      </c>
    </row>
    <row r="176" spans="1:7" ht="22.5">
      <c r="A176" s="3" t="s">
        <v>16</v>
      </c>
      <c r="B176" s="10" t="s">
        <v>64</v>
      </c>
      <c r="C176" s="3" t="s">
        <v>83</v>
      </c>
      <c r="D176" s="3" t="s">
        <v>179</v>
      </c>
      <c r="E176" s="3" t="s">
        <v>63</v>
      </c>
      <c r="F176" s="58">
        <v>906.16</v>
      </c>
      <c r="G176" s="58">
        <v>942.41</v>
      </c>
    </row>
    <row r="177" spans="1:7" ht="42">
      <c r="A177" s="4" t="s">
        <v>16</v>
      </c>
      <c r="B177" s="5" t="s">
        <v>103</v>
      </c>
      <c r="C177" s="4" t="s">
        <v>83</v>
      </c>
      <c r="D177" s="4"/>
      <c r="E177" s="4" t="s">
        <v>102</v>
      </c>
      <c r="F177" s="59">
        <f>F178</f>
        <v>273.66</v>
      </c>
      <c r="G177" s="59">
        <f>G178</f>
        <v>284.61</v>
      </c>
    </row>
    <row r="178" spans="1:7" ht="45">
      <c r="A178" s="3" t="s">
        <v>16</v>
      </c>
      <c r="B178" s="23" t="s">
        <v>103</v>
      </c>
      <c r="C178" s="3" t="s">
        <v>83</v>
      </c>
      <c r="D178" s="3" t="s">
        <v>179</v>
      </c>
      <c r="E178" s="3" t="s">
        <v>102</v>
      </c>
      <c r="F178" s="58">
        <v>273.66</v>
      </c>
      <c r="G178" s="58">
        <v>284.61</v>
      </c>
    </row>
    <row r="179" spans="1:7" ht="31.5">
      <c r="A179" s="4" t="s">
        <v>16</v>
      </c>
      <c r="B179" s="5" t="s">
        <v>31</v>
      </c>
      <c r="C179" s="4" t="s">
        <v>83</v>
      </c>
      <c r="D179" s="4"/>
      <c r="E179" s="4" t="s">
        <v>30</v>
      </c>
      <c r="F179" s="59">
        <f>SUM(F180:F180)</f>
        <v>425.01</v>
      </c>
      <c r="G179" s="59">
        <f>SUM(G180:G180)</f>
        <v>425.32</v>
      </c>
    </row>
    <row r="180" spans="1:7" ht="33.75">
      <c r="A180" s="3" t="s">
        <v>16</v>
      </c>
      <c r="B180" s="23" t="s">
        <v>31</v>
      </c>
      <c r="C180" s="24" t="s">
        <v>83</v>
      </c>
      <c r="D180" s="3" t="s">
        <v>179</v>
      </c>
      <c r="E180" s="24" t="s">
        <v>30</v>
      </c>
      <c r="F180" s="58">
        <v>425.01</v>
      </c>
      <c r="G180" s="58">
        <v>425.32</v>
      </c>
    </row>
    <row r="181" spans="1:6" ht="12.75" hidden="1">
      <c r="A181" s="4" t="s">
        <v>16</v>
      </c>
      <c r="B181" s="5" t="s">
        <v>35</v>
      </c>
      <c r="C181" s="4" t="s">
        <v>83</v>
      </c>
      <c r="D181" s="4"/>
      <c r="E181" s="4" t="s">
        <v>34</v>
      </c>
      <c r="F181" s="6">
        <f>F182</f>
        <v>0</v>
      </c>
    </row>
    <row r="182" spans="1:6" ht="12.75" hidden="1">
      <c r="A182" s="24" t="s">
        <v>16</v>
      </c>
      <c r="B182" s="23" t="s">
        <v>35</v>
      </c>
      <c r="C182" s="24" t="s">
        <v>83</v>
      </c>
      <c r="D182" s="24" t="s">
        <v>116</v>
      </c>
      <c r="E182" s="24" t="s">
        <v>34</v>
      </c>
      <c r="F182" s="25">
        <v>0</v>
      </c>
    </row>
    <row r="183" spans="1:6" ht="42" hidden="1">
      <c r="A183" s="4" t="s">
        <v>16</v>
      </c>
      <c r="B183" s="5" t="s">
        <v>131</v>
      </c>
      <c r="C183" s="4" t="s">
        <v>83</v>
      </c>
      <c r="D183" s="4"/>
      <c r="E183" s="4" t="s">
        <v>120</v>
      </c>
      <c r="F183" s="6">
        <f>SUM(F184:F184)</f>
        <v>0</v>
      </c>
    </row>
    <row r="184" spans="1:6" ht="33.75" hidden="1">
      <c r="A184" s="3" t="s">
        <v>16</v>
      </c>
      <c r="B184" s="23" t="s">
        <v>131</v>
      </c>
      <c r="C184" s="24" t="s">
        <v>83</v>
      </c>
      <c r="D184" s="24" t="s">
        <v>130</v>
      </c>
      <c r="E184" s="24" t="s">
        <v>120</v>
      </c>
      <c r="F184" s="25">
        <v>0</v>
      </c>
    </row>
  </sheetData>
  <mergeCells count="9">
    <mergeCell ref="G8:G9"/>
    <mergeCell ref="C1:G4"/>
    <mergeCell ref="A5:F5"/>
    <mergeCell ref="A6:F6"/>
    <mergeCell ref="A7:B7"/>
    <mergeCell ref="B8:B9"/>
    <mergeCell ref="C8:E8"/>
    <mergeCell ref="A8:A9"/>
    <mergeCell ref="F8:F9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Пользователь Windows</cp:lastModifiedBy>
  <cp:lastPrinted>2017-12-19T07:49:57Z</cp:lastPrinted>
  <dcterms:created xsi:type="dcterms:W3CDTF">1996-10-08T23:32:33Z</dcterms:created>
  <dcterms:modified xsi:type="dcterms:W3CDTF">2019-12-18T06:32:38Z</dcterms:modified>
  <cp:category/>
  <cp:version/>
  <cp:contentType/>
  <cp:contentStatus/>
</cp:coreProperties>
</file>