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<sst xmlns="http://schemas.openxmlformats.org/spreadsheetml/2006/main" count="378" uniqueCount="257">
  <si>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</si>
  <si>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</si>
  <si>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</si>
  <si>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</si>
  <si>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</si>
  <si>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</si>
  <si>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</si>
  <si>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</si>
  <si>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</si>
  <si>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</si>
  <si>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</si>
  <si>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</si>
  <si>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</si>
  <si>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</si>
  <si>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</si>
  <si>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</si>
  <si>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</si>
  <si>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</si>
  <si>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</si>
  <si>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</si>
  <si>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</si>
  <si>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</si>
  <si>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</si>
  <si>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</si>
  <si>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</si>
  <si>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</si>
  <si>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</si>
  <si>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</si>
  <si>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</si>
  <si>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</si>
  <si>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</si>
  <si>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</si>
  <si>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</si>
  <si>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</si>
  <si>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</si>
  <si>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</si>
  <si>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</si>
  <si>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</si>
  <si>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</si>
  <si>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</si>
  <si>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</si>
  <si>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</si>
  <si>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</si>
  <si>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</si>
  <si>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</si>
  <si>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</si>
  <si>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</si>
  <si>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</si>
  <si>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</si>
  <si>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</si>
  <si>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</si>
  <si>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</si>
  <si>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</si>
  <si>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</si>
  <si>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</si>
  <si>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</si>
  <si>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</si>
  <si>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</si>
  <si>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</si>
  <si>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</si>
  <si>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</si>
  <si>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</si>
  <si>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</si>
  <si>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</si>
  <si>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</si>
  <si>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</si>
  <si>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</si>
  <si>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</si>
  <si>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</si>
  <si>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</si>
  <si>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</si>
  <si>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</si>
  <si>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</si>
  <si>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</si>
  <si>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</si>
  <si>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</si>
  <si>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</si>
  <si>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</si>
  <si>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</si>
  <si>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</si>
  <si>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</si>
  <si>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</si>
  <si>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</si>
  <si>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</si>
  <si>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</si>
  <si>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</si>
  <si>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</si>
  <si>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</si>
  <si>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</si>
  <si>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</si>
  <si>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</si>
  <si>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</si>
  <si>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</si>
  <si>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</si>
  <si>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</si>
  <si>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</si>
  <si>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</si>
  <si>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</si>
  <si>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</si>
  <si>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</si>
  <si>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</si>
  <si>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</si>
  <si>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</si>
  <si>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</si>
  <si>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</si>
  <si>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</si>
  <si>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</si>
  <si>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</si>
  <si>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</si>
  <si>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</si>
  <si>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</si>
  <si>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</si>
  <si>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</si>
  <si>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</si>
  <si>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</si>
  <si>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</si>
  <si>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</si>
  <si>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</si>
  <si>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</si>
  <si>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</si>
  <si>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</si>
  <si>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</si>
  <si>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</si>
  <si>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</si>
  <si>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</si>
  <si>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</si>
  <si>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</si>
  <si>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</si>
  <si>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</si>
  <si>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</si>
  <si>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</si>
  <si>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</si>
  <si>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</si>
  <si>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</si>
  <si>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</si>
  <si>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</si>
  <si>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</si>
  <si>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</si>
  <si>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</si>
  <si>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</si>
  <si>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</si>
  <si>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</si>
  <si>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</si>
  <si>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</si>
  <si>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</si>
  <si>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</si>
  <si>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</si>
  <si>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</si>
  <si>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</si>
  <si>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</si>
  <si>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</si>
  <si>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</si>
  <si>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</si>
  <si>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</si>
  <si>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</si>
  <si>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</si>
  <si>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</si>
  <si>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</si>
  <si>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</si>
  <si>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</si>
  <si>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</si>
  <si>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</si>
  <si>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</si>
  <si>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</si>
  <si>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</si>
  <si>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</si>
  <si>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</si>
  <si>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</si>
  <si>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</si>
  <si>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</si>
  <si>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</si>
  <si>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</si>
  <si>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</si>
  <si>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</si>
  <si>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</si>
  <si>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</si>
  <si>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</si>
  <si>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</si>
  <si>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</si>
  <si>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</si>
  <si>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</si>
  <si>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</si>
  <si>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1.11.09.04.5.10.0.111</t>
  </si>
  <si>
    <t>прочие поступления от использования имущества (НАЙМ)</t>
  </si>
  <si>
    <t>1.13.01.99.5.10.0.502</t>
  </si>
  <si>
    <t>Прочие доходы от оказания платных услуг получателями средств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</si>
  <si>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</si>
  <si>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</si>
  <si>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</si>
  <si>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</si>
  <si>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</si>
  <si>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</si>
  <si>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</si>
  <si>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</si>
  <si>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</si>
  <si>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</si>
  <si>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</si>
  <si>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</si>
  <si>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</si>
  <si>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</si>
  <si>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</si>
  <si>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</si>
  <si>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1.13.00.00.0.00.0.000</t>
  </si>
  <si>
    <t>ДОХОДЫ ОТ ОКАЗАНИЯ ПЛАТНЫХ УСЛУГ (РАБОТ) И КОМПЕНСАЦИИ ЗАТРАТ ГОСУДАРСТВА</t>
  </si>
  <si>
    <t>1.3.0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</si>
  <si>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</si>
  <si>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</si>
  <si>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</si>
  <si>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</si>
  <si>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</si>
  <si>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</si>
  <si>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</si>
  <si>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</si>
  <si>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</si>
  <si>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</si>
  <si>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</si>
  <si>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</si>
  <si>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</si>
  <si>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</si>
  <si>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</si>
  <si>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</si>
  <si>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</si>
  <si>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2.02.35.11.8.10.0.000</t>
  </si>
  <si>
    <t>2.02.30.02.4.10.0.000</t>
  </si>
  <si>
    <t>2.02.49.99.9.10.0.000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</si>
  <si>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</si>
  <si>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2.02.20.21.6.10.0000</t>
  </si>
  <si>
    <t>2.02.29.99.9.10.0000</t>
  </si>
  <si>
    <t>Прочие субсидии бюджетам сельских поселений</t>
  </si>
  <si>
    <t xml:space="preserve">     Поступление доходов в бюджет  </t>
  </si>
  <si>
    <t>Утверждено на 2018 год</t>
  </si>
  <si>
    <t>Собственные доходы</t>
  </si>
  <si>
    <t>2.19.60.01.0.10.0.000</t>
  </si>
  <si>
    <t>Возврат прочих остатков межбюджетных трансфертов</t>
  </si>
  <si>
    <t xml:space="preserve">                                                                                                                          Приложение №_3</t>
  </si>
  <si>
    <t>ДОХОДЫ ОТ РЕАЛИЗАЦИИ ИМУЩЕСТВА</t>
  </si>
  <si>
    <t>1.14.00.00.0.00.0.000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</si>
  <si>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</si>
  <si>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</si>
  <si>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</si>
  <si>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>1.17.05050.10.0501.180</t>
  </si>
  <si>
    <t>1.8.0</t>
  </si>
  <si>
    <t>2.02.25.49.7.10.0000</t>
  </si>
  <si>
    <t>Субсидии бюджетам поселений на реализацию мероприятий по обеспечению жильем молодых семей</t>
  </si>
  <si>
    <t>2.02.25.55.5.10.0000</t>
  </si>
  <si>
    <t>Субсидии бюджетам поселений на осуществление программ по формированию комфортной городской среды</t>
  </si>
  <si>
    <t>1.13.02.99.5.10.0.000</t>
  </si>
  <si>
    <t>1.11.05.02.5.10.0.120</t>
  </si>
  <si>
    <t>Доходы, получаемые в виде арендной платы</t>
  </si>
  <si>
    <t>1.16.33.05.0.10.0.000</t>
  </si>
  <si>
    <t>Денежные взыскания, штрафы за нарушение законодательства в сфере закупок</t>
  </si>
  <si>
    <t>1.17.01050.10.0000.180</t>
  </si>
  <si>
    <t>Невыясненные поступления</t>
  </si>
  <si>
    <t>Исполнено на 01.01.2019г</t>
  </si>
  <si>
    <t xml:space="preserve"> МО Большеколпанское  сельское  поселение за  2018 год</t>
  </si>
  <si>
    <t>к Решению совета депутатов</t>
  </si>
  <si>
    <t xml:space="preserve">                                               № 29 от  21 мая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</si>
</sst>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49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4" fontId="59" fillId="36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4" fontId="5" fillId="37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4" fontId="5" fillId="38" borderId="13" xfId="0" applyNumberFormat="1" applyFont="1" applyFill="1" applyBorder="1" applyAlignment="1">
      <alignment horizontal="center"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180" fontId="5" fillId="36" borderId="13" xfId="0" applyNumberFormat="1" applyFont="1" applyFill="1" applyBorder="1" applyAlignment="1">
      <alignment horizontal="center" wrapText="1"/>
    </xf>
    <xf numFmtId="180" fontId="5" fillId="0" borderId="13" xfId="0" applyNumberFormat="1" applyFont="1" applyFill="1" applyBorder="1" applyAlignment="1">
      <alignment horizont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180" fontId="23" fillId="0" borderId="13" xfId="0" applyNumberFormat="1" applyFont="1" applyFill="1" applyBorder="1" applyAlignment="1">
      <alignment horizont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horizontal="center" wrapText="1"/>
    </xf>
    <xf numFmtId="2" fontId="5" fillId="8" borderId="13" xfId="0" applyNumberFormat="1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Border="1" applyAlignment="1">
      <alignment horizontal="right" vertical="distributed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9" t="s">
        <v>0</v>
      </c>
      <c r="C1" s="219"/>
      <c r="F1" s="219"/>
      <c r="G1" s="219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18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">
      <c r="A7" s="221" t="s">
        <v>37</v>
      </c>
      <c r="B7" s="221"/>
      <c r="C7" s="221"/>
    </row>
    <row r="8" spans="1:5" ht="24" customHeight="1" thickBot="1">
      <c r="A8" s="220" t="s">
        <v>86</v>
      </c>
      <c r="B8" s="220"/>
      <c r="C8" s="220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3.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6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9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9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6.2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.75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6.2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8.28125" style="2" customWidth="1"/>
    <col min="5" max="5" width="14.421875" style="2" customWidth="1"/>
    <col min="6" max="6" width="12.28125" style="2" customWidth="1"/>
    <col min="7" max="7" width="11.00390625" style="2" customWidth="1"/>
    <col min="8" max="16384" width="9.140625" style="2" customWidth="1"/>
  </cols>
  <sheetData>
    <row r="1" spans="1:7" ht="12.75" customHeight="1">
      <c r="A1" s="1"/>
      <c r="B1" s="225" t="s">
        <v>234</v>
      </c>
      <c r="C1" s="224"/>
      <c r="D1" s="224"/>
      <c r="E1" s="224"/>
      <c r="F1" s="224"/>
      <c r="G1" s="224"/>
    </row>
    <row r="2" spans="1:7" ht="12.75" customHeight="1">
      <c r="A2" s="63"/>
      <c r="B2" s="223" t="s">
        <v>255</v>
      </c>
      <c r="C2" s="224"/>
      <c r="D2" s="224"/>
      <c r="E2" s="224"/>
      <c r="F2" s="224"/>
      <c r="G2" s="224"/>
    </row>
    <row r="3" spans="1:7" ht="12.75" customHeight="1">
      <c r="A3" s="15"/>
      <c r="B3" s="223" t="s">
        <v>144</v>
      </c>
      <c r="C3" s="224"/>
      <c r="D3" s="224"/>
      <c r="E3" s="224"/>
      <c r="F3" s="224"/>
      <c r="G3" s="224"/>
    </row>
    <row r="4" spans="1:7" ht="12.75" customHeight="1">
      <c r="A4" s="1"/>
      <c r="B4" s="223" t="s">
        <v>256</v>
      </c>
      <c r="C4" s="224"/>
      <c r="D4" s="224"/>
      <c r="E4" s="224"/>
      <c r="F4" s="224"/>
      <c r="G4" s="224"/>
    </row>
    <row r="5" ht="9" customHeight="1"/>
    <row r="6" ht="12.75" customHeight="1" hidden="1"/>
    <row r="7" spans="1:7" ht="18.75" customHeight="1">
      <c r="A7" s="226" t="s">
        <v>229</v>
      </c>
      <c r="B7" s="226"/>
      <c r="C7" s="226"/>
      <c r="D7" s="227"/>
      <c r="E7" s="228"/>
      <c r="F7" s="228"/>
      <c r="G7" s="228"/>
    </row>
    <row r="8" spans="1:7" ht="45.75" customHeight="1">
      <c r="A8" s="226" t="s">
        <v>254</v>
      </c>
      <c r="B8" s="226"/>
      <c r="C8" s="226"/>
      <c r="D8" s="227"/>
      <c r="E8" s="228"/>
      <c r="F8" s="228"/>
      <c r="G8" s="228"/>
    </row>
    <row r="9" spans="1:5" ht="13.5" customHeight="1">
      <c r="A9" s="190"/>
      <c r="B9" s="190"/>
      <c r="C9" s="190"/>
      <c r="D9" s="190"/>
      <c r="E9" s="188"/>
    </row>
    <row r="10" spans="1:7" ht="61.5" customHeight="1">
      <c r="A10" s="231" t="s">
        <v>219</v>
      </c>
      <c r="B10" s="232"/>
      <c r="C10" s="232"/>
      <c r="D10" s="189" t="s">
        <v>220</v>
      </c>
      <c r="E10" s="189" t="s">
        <v>230</v>
      </c>
      <c r="F10" s="189" t="s">
        <v>253</v>
      </c>
      <c r="G10" s="189" t="s">
        <v>49</v>
      </c>
    </row>
    <row r="11" spans="1:7" ht="23.25" customHeight="1">
      <c r="A11" s="233" t="s">
        <v>231</v>
      </c>
      <c r="B11" s="234"/>
      <c r="C11" s="234"/>
      <c r="D11" s="234"/>
      <c r="E11" s="193">
        <f>E12+E27</f>
        <v>53388.8</v>
      </c>
      <c r="F11" s="193">
        <f>F12+F27</f>
        <v>52116.29</v>
      </c>
      <c r="G11" s="194">
        <f>F11/E11*100</f>
        <v>97.6165225665308</v>
      </c>
    </row>
    <row r="12" spans="1:7" ht="26.25" customHeight="1">
      <c r="A12" s="207"/>
      <c r="B12" s="207"/>
      <c r="C12" s="207"/>
      <c r="D12" s="208" t="s">
        <v>221</v>
      </c>
      <c r="E12" s="195">
        <f>E13+E18+E20+E22+E24</f>
        <v>51485</v>
      </c>
      <c r="F12" s="196">
        <f>F13+F18+F20+F22+F24</f>
        <v>50050.08</v>
      </c>
      <c r="G12" s="205">
        <f aca="true" t="shared" si="0" ref="G12:G53">F12/E12*100</f>
        <v>97.2129358065456</v>
      </c>
    </row>
    <row r="13" spans="1:7" ht="41.25">
      <c r="A13" s="209" t="s">
        <v>159</v>
      </c>
      <c r="B13" s="209" t="s">
        <v>190</v>
      </c>
      <c r="C13" s="209" t="s">
        <v>191</v>
      </c>
      <c r="D13" s="210" t="s">
        <v>192</v>
      </c>
      <c r="E13" s="197">
        <f>SUM(E14:E17)</f>
        <v>1370</v>
      </c>
      <c r="F13" s="198">
        <f>F14+F15+F16+F17</f>
        <v>1247.88</v>
      </c>
      <c r="G13" s="204">
        <f t="shared" si="0"/>
        <v>91.08613138686133</v>
      </c>
    </row>
    <row r="14" spans="1:7" ht="50.25" customHeight="1">
      <c r="A14" s="211" t="s">
        <v>159</v>
      </c>
      <c r="B14" s="211" t="s">
        <v>160</v>
      </c>
      <c r="C14" s="211" t="s">
        <v>191</v>
      </c>
      <c r="D14" s="192" t="s">
        <v>161</v>
      </c>
      <c r="E14" s="199">
        <v>460</v>
      </c>
      <c r="F14" s="200">
        <v>556.01</v>
      </c>
      <c r="G14" s="206">
        <f t="shared" si="0"/>
        <v>120.87173913043479</v>
      </c>
    </row>
    <row r="15" spans="1:7" ht="57" customHeight="1">
      <c r="A15" s="211" t="s">
        <v>159</v>
      </c>
      <c r="B15" s="211" t="s">
        <v>162</v>
      </c>
      <c r="C15" s="211" t="s">
        <v>191</v>
      </c>
      <c r="D15" s="192" t="s">
        <v>163</v>
      </c>
      <c r="E15" s="199">
        <v>10</v>
      </c>
      <c r="F15" s="200">
        <v>5.35</v>
      </c>
      <c r="G15" s="206">
        <f t="shared" si="0"/>
        <v>53.49999999999999</v>
      </c>
    </row>
    <row r="16" spans="1:7" ht="74.25" customHeight="1">
      <c r="A16" s="211" t="s">
        <v>159</v>
      </c>
      <c r="B16" s="211" t="s">
        <v>164</v>
      </c>
      <c r="C16" s="211" t="s">
        <v>191</v>
      </c>
      <c r="D16" s="192" t="s">
        <v>165</v>
      </c>
      <c r="E16" s="199">
        <v>900</v>
      </c>
      <c r="F16" s="200">
        <v>811.1</v>
      </c>
      <c r="G16" s="206">
        <f t="shared" si="0"/>
        <v>90.12222222222222</v>
      </c>
    </row>
    <row r="17" spans="1:7" ht="54" customHeight="1">
      <c r="A17" s="211" t="s">
        <v>159</v>
      </c>
      <c r="B17" s="211" t="s">
        <v>166</v>
      </c>
      <c r="C17" s="211" t="s">
        <v>191</v>
      </c>
      <c r="D17" s="192" t="s">
        <v>167</v>
      </c>
      <c r="E17" s="199">
        <v>0</v>
      </c>
      <c r="F17" s="200">
        <v>-124.58</v>
      </c>
      <c r="G17" s="206">
        <v>0</v>
      </c>
    </row>
    <row r="18" spans="1:7" ht="30" customHeight="1">
      <c r="A18" s="209" t="s">
        <v>168</v>
      </c>
      <c r="B18" s="209" t="s">
        <v>193</v>
      </c>
      <c r="C18" s="209" t="s">
        <v>191</v>
      </c>
      <c r="D18" s="210" t="s">
        <v>8</v>
      </c>
      <c r="E18" s="197">
        <f>SUM(E19:E19)</f>
        <v>26000</v>
      </c>
      <c r="F18" s="198">
        <f>F19</f>
        <v>25622.25</v>
      </c>
      <c r="G18" s="204">
        <f t="shared" si="0"/>
        <v>98.54711538461538</v>
      </c>
    </row>
    <row r="19" spans="1:7" ht="74.25" customHeight="1">
      <c r="A19" s="211" t="s">
        <v>168</v>
      </c>
      <c r="B19" s="211" t="s">
        <v>169</v>
      </c>
      <c r="C19" s="211" t="s">
        <v>191</v>
      </c>
      <c r="D19" s="212" t="s">
        <v>170</v>
      </c>
      <c r="E19" s="199">
        <v>26000</v>
      </c>
      <c r="F19" s="200">
        <v>25622.25</v>
      </c>
      <c r="G19" s="206">
        <f t="shared" si="0"/>
        <v>98.54711538461538</v>
      </c>
    </row>
    <row r="20" spans="1:8" ht="25.5" customHeight="1">
      <c r="A20" s="209" t="s">
        <v>168</v>
      </c>
      <c r="B20" s="209" t="s">
        <v>194</v>
      </c>
      <c r="C20" s="209" t="s">
        <v>191</v>
      </c>
      <c r="D20" s="210" t="s">
        <v>109</v>
      </c>
      <c r="E20" s="197">
        <f>SUM(E21:E21)</f>
        <v>85</v>
      </c>
      <c r="F20" s="198">
        <f>F21</f>
        <v>97.75</v>
      </c>
      <c r="G20" s="204">
        <f t="shared" si="0"/>
        <v>114.99999999999999</v>
      </c>
      <c r="H20" s="45"/>
    </row>
    <row r="21" spans="1:10" ht="60.75" customHeight="1">
      <c r="A21" s="211" t="s">
        <v>168</v>
      </c>
      <c r="B21" s="211" t="s">
        <v>171</v>
      </c>
      <c r="C21" s="211" t="s">
        <v>191</v>
      </c>
      <c r="D21" s="192" t="s">
        <v>172</v>
      </c>
      <c r="E21" s="199">
        <v>85</v>
      </c>
      <c r="F21" s="200">
        <v>97.75</v>
      </c>
      <c r="G21" s="206">
        <f t="shared" si="0"/>
        <v>114.99999999999999</v>
      </c>
      <c r="H21" s="45"/>
      <c r="J21" s="191"/>
    </row>
    <row r="22" spans="1:8" ht="35.25" customHeight="1">
      <c r="A22" s="209" t="s">
        <v>168</v>
      </c>
      <c r="B22" s="209" t="s">
        <v>195</v>
      </c>
      <c r="C22" s="209" t="s">
        <v>191</v>
      </c>
      <c r="D22" s="210" t="s">
        <v>11</v>
      </c>
      <c r="E22" s="197">
        <f>SUM(E23:E23)</f>
        <v>980</v>
      </c>
      <c r="F22" s="198">
        <f>F23</f>
        <v>944.25</v>
      </c>
      <c r="G22" s="204">
        <f t="shared" si="0"/>
        <v>96.35204081632654</v>
      </c>
      <c r="H22" s="45"/>
    </row>
    <row r="23" spans="1:8" ht="81.75" customHeight="1">
      <c r="A23" s="211" t="s">
        <v>168</v>
      </c>
      <c r="B23" s="211" t="s">
        <v>173</v>
      </c>
      <c r="C23" s="211" t="s">
        <v>191</v>
      </c>
      <c r="D23" s="192" t="s">
        <v>174</v>
      </c>
      <c r="E23" s="199">
        <v>980</v>
      </c>
      <c r="F23" s="200">
        <v>944.25</v>
      </c>
      <c r="G23" s="206">
        <f t="shared" si="0"/>
        <v>96.35204081632654</v>
      </c>
      <c r="H23" s="45"/>
    </row>
    <row r="24" spans="1:8" ht="24" customHeight="1">
      <c r="A24" s="209" t="s">
        <v>168</v>
      </c>
      <c r="B24" s="209" t="s">
        <v>196</v>
      </c>
      <c r="C24" s="209" t="s">
        <v>191</v>
      </c>
      <c r="D24" s="210" t="s">
        <v>12</v>
      </c>
      <c r="E24" s="197">
        <f>SUM(E25:E26)</f>
        <v>23050</v>
      </c>
      <c r="F24" s="198">
        <f>F25+F26</f>
        <v>22137.95</v>
      </c>
      <c r="G24" s="204">
        <f t="shared" si="0"/>
        <v>96.04316702819958</v>
      </c>
      <c r="H24" s="45"/>
    </row>
    <row r="25" spans="1:8" ht="72.75" customHeight="1">
      <c r="A25" s="211" t="s">
        <v>168</v>
      </c>
      <c r="B25" s="211" t="s">
        <v>175</v>
      </c>
      <c r="C25" s="211" t="s">
        <v>191</v>
      </c>
      <c r="D25" s="192" t="s">
        <v>176</v>
      </c>
      <c r="E25" s="199">
        <v>17800</v>
      </c>
      <c r="F25" s="200">
        <v>16711.59</v>
      </c>
      <c r="G25" s="206">
        <f t="shared" si="0"/>
        <v>93.88533707865169</v>
      </c>
      <c r="H25" s="45"/>
    </row>
    <row r="26" spans="1:7" ht="75" customHeight="1">
      <c r="A26" s="211" t="s">
        <v>168</v>
      </c>
      <c r="B26" s="211" t="s">
        <v>177</v>
      </c>
      <c r="C26" s="211" t="s">
        <v>191</v>
      </c>
      <c r="D26" s="192" t="s">
        <v>178</v>
      </c>
      <c r="E26" s="199">
        <v>5250</v>
      </c>
      <c r="F26" s="200">
        <v>5426.36</v>
      </c>
      <c r="G26" s="206">
        <f t="shared" si="0"/>
        <v>103.35923809523808</v>
      </c>
    </row>
    <row r="27" spans="1:8" ht="32.25" customHeight="1">
      <c r="A27" s="207"/>
      <c r="B27" s="207"/>
      <c r="C27" s="207"/>
      <c r="D27" s="208" t="s">
        <v>197</v>
      </c>
      <c r="E27" s="195">
        <f>E28+E32+E37+E35+E40</f>
        <v>1903.8</v>
      </c>
      <c r="F27" s="196">
        <f>F28+F32+F37+F35+F40</f>
        <v>2066.21</v>
      </c>
      <c r="G27" s="205">
        <f t="shared" si="0"/>
        <v>108.53083307070071</v>
      </c>
      <c r="H27" s="121"/>
    </row>
    <row r="28" spans="1:8" ht="42" customHeight="1">
      <c r="A28" s="209" t="s">
        <v>179</v>
      </c>
      <c r="B28" s="209" t="s">
        <v>198</v>
      </c>
      <c r="C28" s="209" t="s">
        <v>199</v>
      </c>
      <c r="D28" s="210" t="s">
        <v>200</v>
      </c>
      <c r="E28" s="197">
        <f>SUM(E29:E30)+E31</f>
        <v>850</v>
      </c>
      <c r="F28" s="198">
        <f>F29+F30+F31</f>
        <v>958.12</v>
      </c>
      <c r="G28" s="204">
        <f t="shared" si="0"/>
        <v>112.72</v>
      </c>
      <c r="H28" s="121"/>
    </row>
    <row r="29" spans="1:8" ht="27" customHeight="1" hidden="1">
      <c r="A29" s="211" t="s">
        <v>179</v>
      </c>
      <c r="B29" s="211" t="s">
        <v>180</v>
      </c>
      <c r="C29" s="211" t="s">
        <v>201</v>
      </c>
      <c r="D29" s="192" t="s">
        <v>181</v>
      </c>
      <c r="E29" s="199">
        <v>0</v>
      </c>
      <c r="F29" s="200">
        <v>0</v>
      </c>
      <c r="G29" s="206" t="e">
        <f t="shared" si="0"/>
        <v>#DIV/0!</v>
      </c>
      <c r="H29" s="121"/>
    </row>
    <row r="30" spans="1:7" ht="28.5" customHeight="1">
      <c r="A30" s="211" t="s">
        <v>179</v>
      </c>
      <c r="B30" s="211" t="s">
        <v>182</v>
      </c>
      <c r="C30" s="211" t="s">
        <v>201</v>
      </c>
      <c r="D30" s="192" t="s">
        <v>183</v>
      </c>
      <c r="E30" s="199">
        <v>850</v>
      </c>
      <c r="F30" s="200">
        <v>938.12</v>
      </c>
      <c r="G30" s="206">
        <f t="shared" si="0"/>
        <v>110.36705882352942</v>
      </c>
    </row>
    <row r="31" spans="1:7" ht="28.5" customHeight="1">
      <c r="A31" s="211" t="s">
        <v>179</v>
      </c>
      <c r="B31" s="211" t="s">
        <v>247</v>
      </c>
      <c r="C31" s="211" t="s">
        <v>201</v>
      </c>
      <c r="D31" s="192" t="s">
        <v>248</v>
      </c>
      <c r="E31" s="199">
        <v>0</v>
      </c>
      <c r="F31" s="200">
        <v>20</v>
      </c>
      <c r="G31" s="206">
        <v>0</v>
      </c>
    </row>
    <row r="32" spans="1:7" ht="52.5" customHeight="1">
      <c r="A32" s="209" t="s">
        <v>179</v>
      </c>
      <c r="B32" s="209" t="s">
        <v>202</v>
      </c>
      <c r="C32" s="209" t="s">
        <v>199</v>
      </c>
      <c r="D32" s="210" t="s">
        <v>203</v>
      </c>
      <c r="E32" s="197">
        <f>E33+E34</f>
        <v>353.8</v>
      </c>
      <c r="F32" s="198">
        <f>F33+F34</f>
        <v>281.40000000000003</v>
      </c>
      <c r="G32" s="204">
        <f t="shared" si="0"/>
        <v>79.53646127755795</v>
      </c>
    </row>
    <row r="33" spans="1:7" ht="41.25" customHeight="1">
      <c r="A33" s="211" t="s">
        <v>179</v>
      </c>
      <c r="B33" s="211" t="s">
        <v>184</v>
      </c>
      <c r="C33" s="211" t="s">
        <v>204</v>
      </c>
      <c r="D33" s="192" t="s">
        <v>185</v>
      </c>
      <c r="E33" s="199">
        <v>100</v>
      </c>
      <c r="F33" s="200">
        <v>27.6</v>
      </c>
      <c r="G33" s="206">
        <f t="shared" si="0"/>
        <v>27.6</v>
      </c>
    </row>
    <row r="34" spans="1:7" ht="41.25" customHeight="1">
      <c r="A34" s="211" t="s">
        <v>179</v>
      </c>
      <c r="B34" s="211" t="s">
        <v>246</v>
      </c>
      <c r="C34" s="211" t="s">
        <v>204</v>
      </c>
      <c r="D34" s="192" t="s">
        <v>152</v>
      </c>
      <c r="E34" s="199">
        <v>253.8</v>
      </c>
      <c r="F34" s="200">
        <v>253.8</v>
      </c>
      <c r="G34" s="206">
        <f t="shared" si="0"/>
        <v>100</v>
      </c>
    </row>
    <row r="35" spans="1:7" ht="41.25" customHeight="1">
      <c r="A35" s="209" t="s">
        <v>179</v>
      </c>
      <c r="B35" s="209" t="s">
        <v>236</v>
      </c>
      <c r="C35" s="209" t="s">
        <v>199</v>
      </c>
      <c r="D35" s="210" t="s">
        <v>235</v>
      </c>
      <c r="E35" s="197">
        <f>SUM(E36:E36)</f>
        <v>450</v>
      </c>
      <c r="F35" s="198">
        <f>F36</f>
        <v>450</v>
      </c>
      <c r="G35" s="204">
        <f>F35/E35*100</f>
        <v>100</v>
      </c>
    </row>
    <row r="36" spans="1:7" ht="41.25" customHeight="1">
      <c r="A36" s="211" t="s">
        <v>179</v>
      </c>
      <c r="B36" s="211" t="s">
        <v>237</v>
      </c>
      <c r="C36" s="211" t="s">
        <v>238</v>
      </c>
      <c r="D36" s="192" t="s">
        <v>239</v>
      </c>
      <c r="E36" s="199">
        <v>450</v>
      </c>
      <c r="F36" s="200">
        <v>450</v>
      </c>
      <c r="G36" s="206">
        <f>F36/E36*100</f>
        <v>100</v>
      </c>
    </row>
    <row r="37" spans="1:8" ht="28.5" customHeight="1">
      <c r="A37" s="209" t="s">
        <v>179</v>
      </c>
      <c r="B37" s="209" t="s">
        <v>205</v>
      </c>
      <c r="C37" s="209" t="s">
        <v>199</v>
      </c>
      <c r="D37" s="210" t="s">
        <v>18</v>
      </c>
      <c r="E37" s="197">
        <f>SUM(E39)</f>
        <v>2</v>
      </c>
      <c r="F37" s="198">
        <f>F38+F39</f>
        <v>93.8</v>
      </c>
      <c r="G37" s="204">
        <f t="shared" si="0"/>
        <v>4690</v>
      </c>
      <c r="H37" s="45"/>
    </row>
    <row r="38" spans="1:8" ht="36" customHeight="1">
      <c r="A38" s="211" t="s">
        <v>179</v>
      </c>
      <c r="B38" s="211" t="s">
        <v>249</v>
      </c>
      <c r="C38" s="211" t="s">
        <v>206</v>
      </c>
      <c r="D38" s="192" t="s">
        <v>250</v>
      </c>
      <c r="E38" s="199">
        <v>0</v>
      </c>
      <c r="F38" s="200">
        <v>93.8</v>
      </c>
      <c r="G38" s="206">
        <v>0</v>
      </c>
      <c r="H38" s="45"/>
    </row>
    <row r="39" spans="1:7" ht="52.5" customHeight="1">
      <c r="A39" s="211" t="s">
        <v>179</v>
      </c>
      <c r="B39" s="211" t="s">
        <v>188</v>
      </c>
      <c r="C39" s="211" t="s">
        <v>206</v>
      </c>
      <c r="D39" s="192" t="s">
        <v>189</v>
      </c>
      <c r="E39" s="199">
        <v>2</v>
      </c>
      <c r="F39" s="200">
        <v>0</v>
      </c>
      <c r="G39" s="206">
        <f t="shared" si="0"/>
        <v>0</v>
      </c>
    </row>
    <row r="40" spans="1:7" ht="29.25" customHeight="1">
      <c r="A40" s="214" t="s">
        <v>179</v>
      </c>
      <c r="B40" s="214" t="s">
        <v>207</v>
      </c>
      <c r="C40" s="214" t="s">
        <v>199</v>
      </c>
      <c r="D40" s="215" t="s">
        <v>208</v>
      </c>
      <c r="E40" s="216">
        <f>E42</f>
        <v>248</v>
      </c>
      <c r="F40" s="217">
        <f>F41+F42</f>
        <v>282.89</v>
      </c>
      <c r="G40" s="218">
        <f t="shared" si="0"/>
        <v>114.06854838709677</v>
      </c>
    </row>
    <row r="41" spans="1:7" ht="29.25" customHeight="1">
      <c r="A41" s="211" t="s">
        <v>179</v>
      </c>
      <c r="B41" s="211" t="s">
        <v>251</v>
      </c>
      <c r="C41" s="211" t="s">
        <v>241</v>
      </c>
      <c r="D41" s="192" t="s">
        <v>252</v>
      </c>
      <c r="E41" s="199">
        <v>0</v>
      </c>
      <c r="F41" s="200">
        <v>34.89</v>
      </c>
      <c r="G41" s="213">
        <v>0</v>
      </c>
    </row>
    <row r="42" spans="1:7" ht="29.25" customHeight="1">
      <c r="A42" s="211" t="s">
        <v>179</v>
      </c>
      <c r="B42" s="211" t="s">
        <v>240</v>
      </c>
      <c r="C42" s="211" t="s">
        <v>241</v>
      </c>
      <c r="D42" s="192" t="s">
        <v>22</v>
      </c>
      <c r="E42" s="199">
        <v>248</v>
      </c>
      <c r="F42" s="200">
        <v>248</v>
      </c>
      <c r="G42" s="213">
        <f t="shared" si="0"/>
        <v>100</v>
      </c>
    </row>
    <row r="43" spans="1:7" ht="33.75" customHeight="1">
      <c r="A43" s="207" t="s">
        <v>179</v>
      </c>
      <c r="B43" s="207" t="s">
        <v>209</v>
      </c>
      <c r="C43" s="207" t="s">
        <v>199</v>
      </c>
      <c r="D43" s="208" t="s">
        <v>210</v>
      </c>
      <c r="E43" s="195">
        <f>E44+E49+E52</f>
        <v>27390.329999999998</v>
      </c>
      <c r="F43" s="196">
        <f>F44+F49+F52</f>
        <v>27022.329999999998</v>
      </c>
      <c r="G43" s="205">
        <f t="shared" si="0"/>
        <v>98.65646014487595</v>
      </c>
    </row>
    <row r="44" spans="1:7" ht="27">
      <c r="A44" s="209" t="s">
        <v>179</v>
      </c>
      <c r="B44" s="209" t="s">
        <v>211</v>
      </c>
      <c r="C44" s="209" t="s">
        <v>212</v>
      </c>
      <c r="D44" s="210" t="s">
        <v>213</v>
      </c>
      <c r="E44" s="197">
        <f>SUM(E45:E48)</f>
        <v>17349.19</v>
      </c>
      <c r="F44" s="198">
        <f>F45+F48+F46+F47</f>
        <v>17349.19</v>
      </c>
      <c r="G44" s="204">
        <f t="shared" si="0"/>
        <v>100</v>
      </c>
    </row>
    <row r="45" spans="1:7" ht="45" customHeight="1">
      <c r="A45" s="211" t="s">
        <v>179</v>
      </c>
      <c r="B45" s="211" t="s">
        <v>226</v>
      </c>
      <c r="C45" s="211" t="s">
        <v>212</v>
      </c>
      <c r="D45" s="192" t="s">
        <v>225</v>
      </c>
      <c r="E45" s="199">
        <v>557.2</v>
      </c>
      <c r="F45" s="200">
        <v>557.2</v>
      </c>
      <c r="G45" s="206">
        <f t="shared" si="0"/>
        <v>100</v>
      </c>
    </row>
    <row r="46" spans="1:7" ht="45" customHeight="1">
      <c r="A46" s="211" t="s">
        <v>179</v>
      </c>
      <c r="B46" s="211" t="s">
        <v>242</v>
      </c>
      <c r="C46" s="211" t="s">
        <v>212</v>
      </c>
      <c r="D46" s="192" t="s">
        <v>243</v>
      </c>
      <c r="E46" s="199">
        <v>2294.99</v>
      </c>
      <c r="F46" s="200">
        <v>2294.99</v>
      </c>
      <c r="G46" s="206">
        <f>F46/E46*100</f>
        <v>100</v>
      </c>
    </row>
    <row r="47" spans="1:7" ht="45" customHeight="1">
      <c r="A47" s="211" t="s">
        <v>179</v>
      </c>
      <c r="B47" s="211" t="s">
        <v>244</v>
      </c>
      <c r="C47" s="211" t="s">
        <v>212</v>
      </c>
      <c r="D47" s="192" t="s">
        <v>245</v>
      </c>
      <c r="E47" s="199">
        <v>8000</v>
      </c>
      <c r="F47" s="200">
        <v>8000</v>
      </c>
      <c r="G47" s="206">
        <f>F47/E47*100</f>
        <v>100</v>
      </c>
    </row>
    <row r="48" spans="1:7" ht="40.5" customHeight="1">
      <c r="A48" s="211" t="s">
        <v>179</v>
      </c>
      <c r="B48" s="211" t="s">
        <v>227</v>
      </c>
      <c r="C48" s="211" t="s">
        <v>212</v>
      </c>
      <c r="D48" s="192" t="s">
        <v>228</v>
      </c>
      <c r="E48" s="199">
        <v>6497</v>
      </c>
      <c r="F48" s="200">
        <v>6497</v>
      </c>
      <c r="G48" s="206">
        <f t="shared" si="0"/>
        <v>100</v>
      </c>
    </row>
    <row r="49" spans="1:7" ht="27">
      <c r="A49" s="209" t="s">
        <v>179</v>
      </c>
      <c r="B49" s="209" t="s">
        <v>214</v>
      </c>
      <c r="C49" s="209" t="s">
        <v>212</v>
      </c>
      <c r="D49" s="210" t="s">
        <v>215</v>
      </c>
      <c r="E49" s="197">
        <f>SUM(E50:E51)</f>
        <v>488</v>
      </c>
      <c r="F49" s="198">
        <f>F50+F51</f>
        <v>488</v>
      </c>
      <c r="G49" s="204">
        <f t="shared" si="0"/>
        <v>100</v>
      </c>
    </row>
    <row r="50" spans="1:7" ht="41.25">
      <c r="A50" s="211" t="s">
        <v>179</v>
      </c>
      <c r="B50" s="211" t="s">
        <v>222</v>
      </c>
      <c r="C50" s="211" t="s">
        <v>212</v>
      </c>
      <c r="D50" s="192" t="s">
        <v>186</v>
      </c>
      <c r="E50" s="199">
        <v>487</v>
      </c>
      <c r="F50" s="200">
        <v>487</v>
      </c>
      <c r="G50" s="206">
        <f t="shared" si="0"/>
        <v>100</v>
      </c>
    </row>
    <row r="51" spans="1:7" ht="41.25">
      <c r="A51" s="211" t="s">
        <v>179</v>
      </c>
      <c r="B51" s="211" t="s">
        <v>223</v>
      </c>
      <c r="C51" s="211" t="s">
        <v>212</v>
      </c>
      <c r="D51" s="192" t="s">
        <v>187</v>
      </c>
      <c r="E51" s="199">
        <v>1</v>
      </c>
      <c r="F51" s="200">
        <v>1</v>
      </c>
      <c r="G51" s="206">
        <f t="shared" si="0"/>
        <v>100</v>
      </c>
    </row>
    <row r="52" spans="1:7" ht="15">
      <c r="A52" s="209" t="s">
        <v>179</v>
      </c>
      <c r="B52" s="209" t="s">
        <v>216</v>
      </c>
      <c r="C52" s="209" t="s">
        <v>212</v>
      </c>
      <c r="D52" s="210" t="s">
        <v>217</v>
      </c>
      <c r="E52" s="197">
        <f>SUM(E53:E53)</f>
        <v>9553.14</v>
      </c>
      <c r="F52" s="198">
        <f>F53+F54</f>
        <v>9185.14</v>
      </c>
      <c r="G52" s="204">
        <f t="shared" si="0"/>
        <v>96.14786342500999</v>
      </c>
    </row>
    <row r="53" spans="1:7" ht="27">
      <c r="A53" s="211" t="s">
        <v>179</v>
      </c>
      <c r="B53" s="211" t="s">
        <v>224</v>
      </c>
      <c r="C53" s="211" t="s">
        <v>212</v>
      </c>
      <c r="D53" s="192" t="s">
        <v>106</v>
      </c>
      <c r="E53" s="199">
        <v>9553.14</v>
      </c>
      <c r="F53" s="200">
        <v>9553.14</v>
      </c>
      <c r="G53" s="206">
        <f t="shared" si="0"/>
        <v>100</v>
      </c>
    </row>
    <row r="54" spans="1:7" ht="27">
      <c r="A54" s="211" t="s">
        <v>179</v>
      </c>
      <c r="B54" s="211" t="s">
        <v>232</v>
      </c>
      <c r="C54" s="211" t="s">
        <v>212</v>
      </c>
      <c r="D54" s="192" t="s">
        <v>233</v>
      </c>
      <c r="E54" s="199">
        <v>0</v>
      </c>
      <c r="F54" s="200">
        <v>-368</v>
      </c>
      <c r="G54" s="206">
        <v>0</v>
      </c>
    </row>
    <row r="55" spans="1:7" ht="15">
      <c r="A55" s="229" t="s">
        <v>218</v>
      </c>
      <c r="B55" s="230"/>
      <c r="C55" s="230"/>
      <c r="D55" s="230"/>
      <c r="E55" s="201">
        <f>E12+E27+E43</f>
        <v>80779.13</v>
      </c>
      <c r="F55" s="202">
        <f>F43+F27+F12</f>
        <v>79138.62</v>
      </c>
      <c r="G55" s="203">
        <f>F55/E55*100</f>
        <v>97.96914128686456</v>
      </c>
    </row>
  </sheetData>
  <sheetProtection/>
  <mergeCells count="9">
    <mergeCell ref="B2:G2"/>
    <mergeCell ref="B1:G1"/>
    <mergeCell ref="A7:G7"/>
    <mergeCell ref="A55:D55"/>
    <mergeCell ref="A10:C10"/>
    <mergeCell ref="A8:G8"/>
    <mergeCell ref="A11:D11"/>
    <mergeCell ref="B3:G3"/>
    <mergeCell ref="B4:G4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7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7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39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6.2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21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1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39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9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6.2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9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9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6.2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6.2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6.2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7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10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50.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8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32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6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8.7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2.5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5">
      <c r="A24" s="7" t="s">
        <v>19</v>
      </c>
      <c r="B24" s="8" t="s">
        <v>20</v>
      </c>
      <c r="C24" s="142">
        <v>0</v>
      </c>
      <c r="D24" s="173"/>
      <c r="E24" s="180"/>
    </row>
    <row r="25" spans="1:5" ht="66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8.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8.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2.5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6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32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52.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5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9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2.5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9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9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18.5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8.7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5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9.2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96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54.75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82.5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72.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92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8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9.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7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2.5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2018-08-09T07:43:54Z</cp:lastPrinted>
  <dcterms:created xsi:type="dcterms:W3CDTF">1996-10-08T23:32:33Z</dcterms:created>
  <dcterms:modified xsi:type="dcterms:W3CDTF">2019-05-23T09:34:00Z</dcterms:modified>
  <cp:category/>
  <cp:version/>
  <cp:contentType/>
  <cp:contentStatus/>
</cp:coreProperties>
</file>