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080" yWindow="15" windowWidth="10395" windowHeight="7515" activeTab="0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xlnm._FilterDatabase" localSheetId="1" hidden="1">#REF!</definedName>
    <definedName name="_xlnm._FilterDatabase" localSheetId="2" hidden="1">'2021'!$A$7:$AV$18</definedName>
    <definedName name="_xlnm._FilterDatabase" localSheetId="3" hidden="1">'2022'!$A$9:$AG$14</definedName>
    <definedName name="_xlnm._FilterDatabase" localSheetId="0" hidden="1">'Раздел 1'!$A$10:$L$21</definedName>
    <definedName name="BossProviderVariable?_7106997f_1712_45aa_bbd7_e09b96781d20" hidden="1">"25_01_2006"</definedName>
    <definedName name="_xlnm.Print_Area" localSheetId="1">'2020'!$A$1:$T$14</definedName>
    <definedName name="_xlnm.Print_Area" localSheetId="2">'2021'!$A$1:$W$18</definedName>
    <definedName name="_xlnm.Print_Area" localSheetId="3">'2022'!$A$1:$W$14</definedName>
    <definedName name="_xlnm.Print_Area" localSheetId="0">'Раздел 1'!$A$1:$M$21</definedName>
    <definedName name="Z_01451C91_14DA_4D26_B1B3_18A70391612A_.wvu.FilterData" localSheetId="1" hidden="1">'2020'!$A$8:$AL$8</definedName>
    <definedName name="Z_01451C91_14DA_4D26_B1B3_18A70391612A_.wvu.PrintArea" localSheetId="1" hidden="1">'2020'!$A$1:$T$14</definedName>
    <definedName name="Z_01451C91_14DA_4D26_B1B3_18A70391612A_.wvu.PrintArea" localSheetId="2" hidden="1">'2021'!$A$1:$W$18</definedName>
    <definedName name="Z_01451C91_14DA_4D26_B1B3_18A70391612A_.wvu.PrintArea" localSheetId="3" hidden="1">'2022'!$A$1:$W$14</definedName>
    <definedName name="Z_01451C91_14DA_4D26_B1B3_18A70391612A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1451C91_14DA_4D26_B1B3_18A70391612A_.wvu.Rows" localSheetId="2" hidden="1">#REF!,#REF!,#REF!,#REF!,#REF!,#REF!,#REF!,#REF!,#REF!,#REF!,#REF!,#REF!,#REF!,#REF!,#REF!,#REF!,#REF!,#REF!,#REF!,#REF!,#REF!,#REF!,#REF!,#REF!,#REF!,#REF!,#REF!,#REF!,#REF!,#REF!</definedName>
    <definedName name="Z_01451C91_14DA_4D26_B1B3_18A70391612A_.wvu.Rows" localSheetId="3" hidden="1">#REF!,#REF!,#REF!,#REF!,#REF!,#REF!,#REF!,#REF!,#REF!,#REF!,#REF!,#REF!,#REF!,#REF!,#REF!,#REF!,#REF!,#REF!,#REF!,#REF!,#REF!,#REF!,#REF!,#REF!,#REF!,#REF!,#REF!,#REF!,#REF!,#REF!,#REF!,#REF!,#REF!,#REF!,#REF!,#REF!</definedName>
    <definedName name="Z_16B8344E_73EB_416B_B009_420D58C33AEC_.wvu.FilterData" localSheetId="1" hidden="1">'2020'!$A$8:$AL$8</definedName>
    <definedName name="Z_16B8344E_73EB_416B_B009_420D58C33AEC_.wvu.PrintArea" localSheetId="1" hidden="1">'2020'!$A$1:$T$14</definedName>
    <definedName name="Z_16B8344E_73EB_416B_B009_420D58C33AEC_.wvu.PrintArea" localSheetId="2" hidden="1">'2021'!$A$1:$W$18</definedName>
    <definedName name="Z_16B8344E_73EB_416B_B009_420D58C33AEC_.wvu.PrintArea" localSheetId="3" hidden="1">'2022'!$A$1:$W$14</definedName>
    <definedName name="Z_16B8344E_73EB_416B_B009_420D58C33AEC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16B8344E_73EB_416B_B009_420D58C33AEC_.wvu.Rows" localSheetId="2" hidden="1">#REF!,#REF!,#REF!,#REF!,#REF!,#REF!,#REF!,#REF!,#REF!,#REF!,#REF!,#REF!,#REF!,#REF!,#REF!,#REF!,#REF!,#REF!,#REF!,#REF!,#REF!,#REF!,#REF!,#REF!,#REF!,#REF!,#REF!,#REF!,#REF!,#REF!</definedName>
    <definedName name="Z_16B8344E_73EB_416B_B009_420D58C33AEC_.wvu.Rows" localSheetId="3" hidden="1">#REF!,#REF!,#REF!,#REF!,#REF!,#REF!,#REF!,#REF!,#REF!,#REF!,#REF!,#REF!,#REF!,#REF!,#REF!,#REF!,#REF!,#REF!,#REF!,#REF!,#REF!,#REF!,#REF!,#REF!,#REF!,#REF!,#REF!,#REF!,#REF!,#REF!,#REF!,#REF!,#REF!,#REF!,#REF!,#REF!</definedName>
    <definedName name="Z_1B9CDF8A_2F5D_4B91_80D4_6D7CCC92D8AA_.wvu.FilterData" localSheetId="1" hidden="1">'2020'!$A$8:$AL$8</definedName>
    <definedName name="Z_35164214_6B83_4B40_8294_2E9A0423440B_.wvu.FilterData" localSheetId="1" hidden="1">#REF!</definedName>
    <definedName name="Z_35164214_6B83_4B40_8294_2E9A0423440B_.wvu.PrintArea" localSheetId="1" hidden="1">'2020'!$A$1:$T$14</definedName>
    <definedName name="Z_35164214_6B83_4B40_8294_2E9A0423440B_.wvu.PrintArea" localSheetId="2" hidden="1">'2021'!$A$1:$W$18</definedName>
    <definedName name="Z_35164214_6B83_4B40_8294_2E9A0423440B_.wvu.PrintArea" localSheetId="3" hidden="1">'2022'!$A$1:$W$14</definedName>
    <definedName name="Z_35164214_6B83_4B40_8294_2E9A0423440B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35164214_6B83_4B40_8294_2E9A0423440B_.wvu.Rows" localSheetId="2" hidden="1">#REF!,#REF!,#REF!,#REF!,#REF!,#REF!,#REF!,#REF!,#REF!,#REF!,#REF!,#REF!,#REF!,#REF!,#REF!,#REF!,#REF!,#REF!,#REF!,#REF!,#REF!,#REF!,#REF!,#REF!,#REF!,#REF!,#REF!,#REF!,#REF!,#REF!</definedName>
    <definedName name="Z_35164214_6B83_4B40_8294_2E9A0423440B_.wvu.Rows" localSheetId="3" hidden="1">#REF!,#REF!,#REF!,#REF!,#REF!,#REF!,#REF!,#REF!,#REF!,#REF!,#REF!,#REF!,#REF!,#REF!,#REF!,#REF!,#REF!,#REF!,#REF!,#REF!,#REF!,#REF!,#REF!,#REF!,#REF!,#REF!,#REF!,#REF!,#REF!,#REF!,#REF!,#REF!,#REF!,#REF!,#REF!,#REF!</definedName>
    <definedName name="Z_4B6D6BCB_EE2D_42AC_9192_354A33B0E0EA_.wvu.FilterData" localSheetId="1" hidden="1">'2020'!$A$8:$AL$8</definedName>
    <definedName name="Z_4B6D6BCB_EE2D_42AC_9192_354A33B0E0EA_.wvu.FilterData" localSheetId="2" hidden="1">#REF!</definedName>
    <definedName name="Z_4B6D6BCB_EE2D_42AC_9192_354A33B0E0EA_.wvu.PrintArea" localSheetId="1" hidden="1">'2020'!$A$1:$T$14</definedName>
    <definedName name="Z_4B6D6BCB_EE2D_42AC_9192_354A33B0E0EA_.wvu.PrintArea" localSheetId="2" hidden="1">'2021'!$A$1:$W$18</definedName>
    <definedName name="Z_4B6D6BCB_EE2D_42AC_9192_354A33B0E0EA_.wvu.PrintArea" localSheetId="3" hidden="1">'2022'!$A$1:$W$14</definedName>
    <definedName name="Z_4B6D6BCB_EE2D_42AC_9192_354A33B0E0EA_.wvu.Rows" localSheetId="2" hidden="1">#REF!,#REF!,#REF!,#REF!,#REF!,#REF!,#REF!,#REF!,#REF!,#REF!,#REF!,#REF!,#REF!,#REF!,#REF!,#REF!,#REF!,#REF!,#REF!,#REF!,#REF!,#REF!</definedName>
    <definedName name="Z_4B6D6BCB_EE2D_42AC_9192_354A33B0E0EA_.wvu.Rows" localSheetId="3" hidden="1">#REF!,#REF!,#REF!,#REF!,#REF!,#REF!,#REF!,#REF!,#REF!,#REF!,#REF!,#REF!,#REF!,#REF!</definedName>
    <definedName name="Z_5446568B_FD51_4004_B51D_23EC2018CD0E_.wvu.FilterData" localSheetId="1" hidden="1">'2020'!$A$8:$AL$8</definedName>
    <definedName name="Z_83613F8C_5050_4CDE_94E5_E4721A2F1A39_.wvu.FilterData" localSheetId="1" hidden="1">'2020'!$A$8:$AL$8</definedName>
    <definedName name="Z_B742453E_6192_4495_8455_B4A974C6429E_.wvu.FilterData" localSheetId="1" hidden="1">'2020'!$A$8:$AL$8</definedName>
    <definedName name="Z_B742453E_6192_4495_8455_B4A974C6429E_.wvu.PrintArea" localSheetId="1" hidden="1">'2020'!$A$1:$T$14</definedName>
    <definedName name="Z_B742453E_6192_4495_8455_B4A974C6429E_.wvu.PrintArea" localSheetId="2" hidden="1">'2021'!$A$1:$W$18</definedName>
    <definedName name="Z_B742453E_6192_4495_8455_B4A974C6429E_.wvu.PrintArea" localSheetId="3" hidden="1">'2022'!$A$1:$W$14</definedName>
    <definedName name="Z_B742453E_6192_4495_8455_B4A974C6429E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B742453E_6192_4495_8455_B4A974C6429E_.wvu.Rows" localSheetId="2" hidden="1">#REF!,#REF!,#REF!,#REF!,#REF!,#REF!,#REF!,#REF!,#REF!,#REF!,#REF!,#REF!,#REF!,#REF!,#REF!,#REF!,#REF!,#REF!,#REF!,#REF!,#REF!,#REF!,#REF!,#REF!,#REF!,#REF!,#REF!,#REF!,#REF!,#REF!</definedName>
    <definedName name="Z_B742453E_6192_4495_8455_B4A974C6429E_.wvu.Rows" localSheetId="3" hidden="1">#REF!,#REF!,#REF!,#REF!,#REF!,#REF!,#REF!,#REF!,#REF!,#REF!,#REF!,#REF!,#REF!,#REF!,#REF!,#REF!,#REF!,#REF!,#REF!,#REF!,#REF!,#REF!,#REF!,#REF!,#REF!,#REF!,#REF!,#REF!,#REF!,#REF!,#REF!,#REF!,#REF!,#REF!,#REF!,#REF!</definedName>
    <definedName name="Z_D2C739B3_6C2A_43E1_9B43_1F38401FDF49_.wvu.FilterData" localSheetId="1" hidden="1">'2020'!$A$8:$AL$8</definedName>
    <definedName name="Z_DE2E8392_397B_4E2C_B9DD_E1C088B12D54_.wvu.FilterData" localSheetId="1" hidden="1">'2020'!$A$8:$AL$8</definedName>
    <definedName name="Z_DFCDC4A7_B1EE_4F7B_A9A5_CB3F46056C80_.wvu.FilterData" localSheetId="1" hidden="1">'2020'!$A$8:$AL$8</definedName>
    <definedName name="Z_DFCDC4A7_B1EE_4F7B_A9A5_CB3F46056C80_.wvu.PrintArea" localSheetId="1" hidden="1">'2020'!$A$1:$T$14</definedName>
    <definedName name="Z_DFCDC4A7_B1EE_4F7B_A9A5_CB3F46056C80_.wvu.PrintArea" localSheetId="2" hidden="1">'2021'!$A$1:$W$18</definedName>
    <definedName name="Z_DFCDC4A7_B1EE_4F7B_A9A5_CB3F46056C80_.wvu.PrintArea" localSheetId="3" hidden="1">'2022'!$A$1:$W$14</definedName>
    <definedName name="Z_DFCDC4A7_B1EE_4F7B_A9A5_CB3F46056C80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DFCDC4A7_B1EE_4F7B_A9A5_CB3F46056C80_.wvu.Rows" localSheetId="2" hidden="1">#REF!,#REF!,#REF!,#REF!,#REF!,#REF!,#REF!,#REF!,#REF!,#REF!,#REF!,#REF!,#REF!,#REF!,#REF!,#REF!,#REF!,#REF!,#REF!,#REF!,#REF!,#REF!,#REF!,#REF!,#REF!,#REF!,#REF!,#REF!,#REF!,#REF!</definedName>
    <definedName name="Z_DFCDC4A7_B1EE_4F7B_A9A5_CB3F46056C80_.wvu.Rows" localSheetId="3" hidden="1">#REF!,#REF!,#REF!,#REF!,#REF!,#REF!,#REF!,#REF!,#REF!,#REF!,#REF!,#REF!,#REF!,#REF!,#REF!,#REF!,#REF!,#REF!,#REF!,#REF!,#REF!,#REF!,#REF!,#REF!,#REF!,#REF!,#REF!,#REF!,#REF!,#REF!,#REF!,#REF!,#REF!,#REF!,#REF!,#REF!</definedName>
    <definedName name="Z_E557CDC6_6AA0_4DD0_B6F9_A94A1E4C138A_.wvu.FilterData" localSheetId="1" hidden="1">'2020'!$A$8:$AL$8</definedName>
    <definedName name="Z_E557CDC6_6AA0_4DD0_B6F9_A94A1E4C138A_.wvu.PrintArea" localSheetId="1" hidden="1">'2020'!$A$1:$T$14</definedName>
    <definedName name="Z_E557CDC6_6AA0_4DD0_B6F9_A94A1E4C138A_.wvu.PrintArea" localSheetId="2" hidden="1">'2021'!$A$1:$W$18</definedName>
    <definedName name="Z_E557CDC6_6AA0_4DD0_B6F9_A94A1E4C138A_.wvu.PrintArea" localSheetId="3" hidden="1">'2022'!$A$1:$W$14</definedName>
    <definedName name="Z_E557CDC6_6AA0_4DD0_B6F9_A94A1E4C138A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E557CDC6_6AA0_4DD0_B6F9_A94A1E4C138A_.wvu.Rows" localSheetId="2" hidden="1">#REF!,#REF!,#REF!,#REF!,#REF!,#REF!,#REF!,#REF!,#REF!,#REF!,#REF!,#REF!,#REF!,#REF!,#REF!,#REF!,#REF!,#REF!,#REF!,#REF!,#REF!,#REF!,#REF!,#REF!,#REF!,#REF!,#REF!,#REF!,#REF!,#REF!</definedName>
    <definedName name="Z_E557CDC6_6AA0_4DD0_B6F9_A94A1E4C138A_.wvu.Rows" localSheetId="3" hidden="1">#REF!,#REF!,#REF!,#REF!,#REF!,#REF!,#REF!,#REF!,#REF!,#REF!,#REF!,#REF!,#REF!,#REF!,#REF!,#REF!,#REF!,#REF!,#REF!,#REF!,#REF!,#REF!,#REF!,#REF!,#REF!,#REF!,#REF!,#REF!,#REF!,#REF!,#REF!,#REF!,#REF!,#REF!,#REF!,#REF!</definedName>
    <definedName name="Z_F61158DD_B832_4B6B_82D0_8E4EB30BA059_.wvu.FilterData" localSheetId="1" hidden="1">'2020'!$A$8:$AL$8</definedName>
  </definedNames>
  <calcPr calcId="162913"/>
</workbook>
</file>

<file path=xl/sharedStrings.xml><?xml version="1.0" encoding="utf-8"?>
<sst xmlns="http://schemas.openxmlformats.org/spreadsheetml/2006/main" count="256" uniqueCount="94">
  <si>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</si>
  <si>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</si>
  <si>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</si>
  <si>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</si>
  <si>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</si>
  <si>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</si>
  <si>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</si>
  <si>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</si>
  <si>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</si>
  <si>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</si>
  <si>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</si>
  <si>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</si>
  <si>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</si>
  <si>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</si>
  <si>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</si>
  <si>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</si>
  <si>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</si>
  <si>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</si>
  <si>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</si>
  <si>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</si>
  <si>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</si>
  <si>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</si>
  <si>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</si>
  <si>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</si>
  <si>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Подъезд</t>
  </si>
  <si>
    <t>ВО</t>
  </si>
  <si>
    <t>ТС</t>
  </si>
  <si>
    <t>ГВС</t>
  </si>
  <si>
    <t>Электрика</t>
  </si>
  <si>
    <t>руб.</t>
  </si>
  <si>
    <t>ед.</t>
  </si>
  <si>
    <t>кв.м.</t>
  </si>
  <si>
    <t>куб.м.</t>
  </si>
  <si>
    <t>Итого по муниципальному образованию</t>
  </si>
  <si>
    <t>Дер. Большие Колпаны, ул. 30 лет Победы, д. 7</t>
  </si>
  <si>
    <t>Дер. Большие Колпаны, ул. Комиссара Казначеева, д. 1</t>
  </si>
  <si>
    <t>Дер. Большие Колпаны, ул. Комиссара Казначеева, д. 2</t>
  </si>
  <si>
    <t>Дер. Большие Колпаны, ул. Комиссара Казначеева, д. 3</t>
  </si>
  <si>
    <t>Дер. Корписалово, д. 39</t>
  </si>
  <si>
    <t>Дер. Малые Колпаны, ул. Западная, д. 15</t>
  </si>
  <si>
    <t>Дер. Тихковицы, Ул. Северная, д. 1</t>
  </si>
  <si>
    <t>Дер. Тихковицы, ул. Северная, д. 2</t>
  </si>
  <si>
    <t>Дер. Тихковицы, ул. Северная, д. 3</t>
  </si>
  <si>
    <t>Дер. Тихковицы, ул Северная, д. 4</t>
  </si>
  <si>
    <t>ХВС</t>
  </si>
  <si>
    <t>хвс</t>
  </si>
  <si>
    <t>Год</t>
  </si>
  <si>
    <t>Материал стен</t>
  </si>
  <si>
    <t>Количество этажей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</si>
  <si>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</si>
  <si>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</si>
  <si>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</si>
  <si>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</si>
  <si>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</si>
  <si>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</si>
  <si>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</si>
  <si>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</si>
  <si>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РО</t>
  </si>
  <si>
    <t>блочный</t>
  </si>
  <si>
    <t>кирпич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</si>
  <si>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</si>
  <si>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</si>
  <si>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</si>
  <si>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</si>
  <si>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</si>
  <si>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</si>
  <si>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</si>
  <si>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</si>
  <si>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</si>
  <si>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</si>
  <si>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</si>
  <si>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</si>
  <si>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</si>
  <si>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</si>
  <si>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</si>
  <si>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</si>
  <si>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</si>
  <si>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</si>
  <si>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</si>
  <si>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</si>
  <si>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</si>
  <si>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разница с разделом 1</t>
  </si>
  <si>
    <t xml:space="preserve">со строительным контролем </t>
  </si>
  <si>
    <t>фундамент</t>
  </si>
  <si>
    <t>СЕТИ</t>
  </si>
  <si>
    <t>х</t>
  </si>
  <si>
    <t>Раздел I. Перечень многоквартирных домов, которые подлежат капитальному ремонту в 2020-2022 годах, за счет средств собственников формирующих фонд капитального ремонта на счетах регионального оператора</t>
  </si>
  <si>
    <t>Раздел II. Реестр многоквартирных домов, которые подлежат капитальному ремонту в 2020 году, за счет средств собственников формирующих фонд капитального ремонта на счетах регионального оператора</t>
  </si>
  <si>
    <t>Раздел III. Реестр многоквартирных домов, которые подлежат капитальному ремонту в 2021 году, за счет средств собственников формирующих фонд капитального ремонта на счетах регионального оператора</t>
  </si>
  <si>
    <t>Раздел IV. Реестр многоквартирных домов, которые подлежат капитальному ремонту в 2022 году, за счет средств собственников формирующих фонд капитального ремонта на счетах регионального оператора</t>
  </si>
  <si>
    <t>Стоимость капитального ремонта за счет средств собственников помещений в МКД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</si>
  <si>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Большеколпанского сельского поселения</t>
  </si>
  <si>
    <t>Проектные работы (ФОНД)</t>
  </si>
  <si>
    <t xml:space="preserve">Приложение 
 к постановлению администрации 
Большеколпанского сельского поселения 
от «23» сентября 2020г. №271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</si>
</sst>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/>
    <xf numFmtId="0" fontId="0" fillId="0" borderId="0" xfId="0"/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5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/>
    </xf>
    <xf numFmtId="1" fontId="9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4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20" applyFont="1" applyFill="1" applyBorder="1" applyAlignment="1">
      <alignment horizontal="left" vertical="center" wrapText="1"/>
      <protection/>
    </xf>
    <xf numFmtId="0" fontId="10" fillId="2" borderId="0" xfId="0" applyFont="1" applyFill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2" fontId="10" fillId="2" borderId="1" xfId="20" applyNumberFormat="1" applyFont="1" applyFill="1" applyBorder="1" applyAlignment="1">
      <alignment vertical="center" wrapText="1"/>
      <protection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4" fontId="10" fillId="2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left" vertical="center"/>
    </xf>
    <xf numFmtId="0" fontId="10" fillId="2" borderId="1" xfId="20" applyFont="1" applyFill="1" applyBorder="1" applyAlignment="1">
      <alignment horizontal="center" vertical="center" wrapText="1"/>
      <protection/>
    </xf>
    <xf numFmtId="14" fontId="10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1" xfId="0" applyNumberFormat="1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 wrapText="1"/>
    </xf>
    <xf numFmtId="1" fontId="10" fillId="2" borderId="1" xfId="0" applyNumberFormat="1" applyFont="1" applyFill="1" applyBorder="1" applyAlignment="1">
      <alignment horizontal="center" vertical="center" textRotation="90" wrapText="1"/>
    </xf>
    <xf numFmtId="4" fontId="3" fillId="2" borderId="0" xfId="0" applyNumberFormat="1" applyFont="1" applyFill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4" fontId="10" fillId="2" borderId="7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6 6" xfId="20"/>
    <cellStyle name="Обычный 2 2" xfId="21"/>
    <cellStyle name="Обычный 2" xfId="22"/>
    <cellStyle name="Обычный 6" xfId="23"/>
    <cellStyle name="Процентный 2" xfId="24"/>
    <cellStyle name="Обычный 4" xfId="25"/>
    <cellStyle name="Обычный 2 5" xfId="26"/>
    <cellStyle name="Excel Built-in Normal" xfId="27"/>
    <cellStyle name="Excel Built-in Normal 2 2" xfId="28"/>
    <cellStyle name="TableStyleLight1" xfId="29"/>
    <cellStyle name="Обычный 13" xfId="30"/>
    <cellStyle name="Обычный 2 3" xfId="31"/>
    <cellStyle name="Обычный 3" xfId="32"/>
    <cellStyle name="Обычный 5" xfId="33"/>
    <cellStyle name="Обычный 8" xfId="34"/>
    <cellStyle name="Финансовый 2" xfId="35"/>
    <cellStyle name="Финансовый 3" xfId="36"/>
    <cellStyle name="Обычный 7" xfId="37"/>
    <cellStyle name="Обычный 13 2" xfId="38"/>
    <cellStyle name="Обычный 2 2 3" xfId="39"/>
    <cellStyle name="Обычный 8 2" xfId="40"/>
    <cellStyle name="Обычный 2 4" xfId="41"/>
    <cellStyle name="Обычный 13 3" xfId="42"/>
    <cellStyle name="Обычный 8 3" xfId="43"/>
    <cellStyle name="Обычный 7 2" xfId="44"/>
    <cellStyle name="Обычный 13 2 2" xfId="45"/>
    <cellStyle name="Обычный 2 2 2" xfId="46"/>
    <cellStyle name="Обычный 8 2 2" xfId="47"/>
  </cellStyles>
  <dxfs count="2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SheetLayoutView="100" workbookViewId="0" topLeftCell="A1">
      <pane xSplit="2" topLeftCell="C1" activePane="topRight" state="frozen"/>
      <selection pane="topRight" activeCell="G1" sqref="G1:K3"/>
    </sheetView>
  </sheetViews>
  <sheetFormatPr defaultColWidth="9.140625" defaultRowHeight="15"/>
  <cols>
    <col min="1" max="1" width="7.7109375" style="20" customWidth="1"/>
    <col min="2" max="2" width="103.7109375" style="21" customWidth="1"/>
    <col min="3" max="4" width="9.140625" style="12" customWidth="1"/>
    <col min="5" max="5" width="25.57421875" style="12" customWidth="1"/>
    <col min="6" max="6" width="9.140625" style="12" customWidth="1"/>
    <col min="7" max="7" width="15.28125" style="12" customWidth="1"/>
    <col min="8" max="8" width="10.8515625" style="28" customWidth="1"/>
    <col min="9" max="9" width="20.140625" style="13" customWidth="1"/>
    <col min="10" max="10" width="13.140625" style="12" customWidth="1"/>
    <col min="11" max="11" width="9.140625" style="12" customWidth="1"/>
    <col min="12" max="12" width="17.8515625" style="30" hidden="1" customWidth="1"/>
    <col min="13" max="13" width="3.421875" style="30" customWidth="1"/>
    <col min="14" max="16384" width="9.140625" style="16" customWidth="1"/>
  </cols>
  <sheetData>
    <row r="1" spans="1:11" ht="15">
      <c r="A1" s="19"/>
      <c r="B1" s="5"/>
      <c r="C1" s="2"/>
      <c r="D1" s="3"/>
      <c r="E1" s="3"/>
      <c r="F1" s="4"/>
      <c r="G1" s="77" t="s">
        <v>93</v>
      </c>
      <c r="H1" s="78"/>
      <c r="I1" s="78"/>
      <c r="J1" s="78"/>
      <c r="K1" s="78"/>
    </row>
    <row r="2" spans="1:11" ht="15">
      <c r="A2" s="19"/>
      <c r="B2" s="5"/>
      <c r="C2" s="2"/>
      <c r="D2" s="3"/>
      <c r="E2" s="3"/>
      <c r="F2" s="4"/>
      <c r="G2" s="78"/>
      <c r="H2" s="78"/>
      <c r="I2" s="78"/>
      <c r="J2" s="78"/>
      <c r="K2" s="78"/>
    </row>
    <row r="3" spans="1:11" ht="45.75" customHeight="1">
      <c r="A3" s="19"/>
      <c r="B3" s="5"/>
      <c r="C3" s="2"/>
      <c r="D3" s="3"/>
      <c r="E3" s="3"/>
      <c r="F3" s="4"/>
      <c r="G3" s="78"/>
      <c r="H3" s="78"/>
      <c r="I3" s="78"/>
      <c r="J3" s="78"/>
      <c r="K3" s="78"/>
    </row>
    <row r="4" spans="1:11" ht="31.5" customHeight="1">
      <c r="A4" s="79" t="s">
        <v>91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33" customHeight="1">
      <c r="A5" s="81" t="s">
        <v>86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24" customHeight="1">
      <c r="A6" s="83" t="s">
        <v>1</v>
      </c>
      <c r="B6" s="83" t="s">
        <v>2</v>
      </c>
      <c r="C6" s="86" t="s">
        <v>46</v>
      </c>
      <c r="D6" s="86"/>
      <c r="E6" s="87" t="s">
        <v>47</v>
      </c>
      <c r="F6" s="88" t="s">
        <v>48</v>
      </c>
      <c r="G6" s="89" t="s">
        <v>49</v>
      </c>
      <c r="H6" s="90" t="s">
        <v>50</v>
      </c>
      <c r="I6" s="80" t="s">
        <v>90</v>
      </c>
      <c r="J6" s="89" t="s">
        <v>51</v>
      </c>
      <c r="K6" s="89" t="s">
        <v>52</v>
      </c>
    </row>
    <row r="7" spans="1:11" ht="15" customHeight="1">
      <c r="A7" s="84"/>
      <c r="B7" s="84"/>
      <c r="C7" s="90" t="s">
        <v>53</v>
      </c>
      <c r="D7" s="89" t="s">
        <v>54</v>
      </c>
      <c r="E7" s="87"/>
      <c r="F7" s="88"/>
      <c r="G7" s="89"/>
      <c r="H7" s="90"/>
      <c r="I7" s="80"/>
      <c r="J7" s="89"/>
      <c r="K7" s="89"/>
    </row>
    <row r="8" spans="1:11" ht="91.5" customHeight="1">
      <c r="A8" s="85"/>
      <c r="B8" s="85"/>
      <c r="C8" s="90"/>
      <c r="D8" s="89"/>
      <c r="E8" s="87"/>
      <c r="F8" s="88"/>
      <c r="G8" s="89"/>
      <c r="H8" s="90"/>
      <c r="I8" s="80"/>
      <c r="J8" s="89"/>
      <c r="K8" s="89"/>
    </row>
    <row r="9" spans="1:11" ht="18" customHeight="1">
      <c r="A9" s="71"/>
      <c r="B9" s="43"/>
      <c r="C9" s="90"/>
      <c r="D9" s="89"/>
      <c r="E9" s="87"/>
      <c r="F9" s="88"/>
      <c r="G9" s="72" t="s">
        <v>55</v>
      </c>
      <c r="H9" s="47" t="s">
        <v>56</v>
      </c>
      <c r="I9" s="44" t="s">
        <v>29</v>
      </c>
      <c r="J9" s="89"/>
      <c r="K9" s="89"/>
    </row>
    <row r="10" spans="1:11" ht="15">
      <c r="A10" s="73">
        <v>1</v>
      </c>
      <c r="B10" s="74">
        <v>2</v>
      </c>
      <c r="C10" s="46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</row>
    <row r="11" spans="1:11" ht="15">
      <c r="A11" s="62">
        <v>1</v>
      </c>
      <c r="B11" s="50" t="s">
        <v>34</v>
      </c>
      <c r="C11" s="75">
        <v>1980</v>
      </c>
      <c r="D11" s="49"/>
      <c r="E11" s="49" t="s">
        <v>58</v>
      </c>
      <c r="F11" s="48">
        <v>5</v>
      </c>
      <c r="G11" s="49">
        <v>6603</v>
      </c>
      <c r="H11" s="46">
        <v>165</v>
      </c>
      <c r="I11" s="49">
        <f>SUMIF('2020'!B:B,B11,'2020'!C:C)+SUMIF('2021'!B:B,B11,'2021'!C:C)+SUMIF('2022'!B:B,B11,'2022'!C:C)</f>
        <v>4138510.8</v>
      </c>
      <c r="J11" s="76">
        <v>44925</v>
      </c>
      <c r="K11" s="49" t="s">
        <v>57</v>
      </c>
    </row>
    <row r="12" spans="1:11" ht="15">
      <c r="A12" s="62">
        <v>2</v>
      </c>
      <c r="B12" s="50" t="s">
        <v>35</v>
      </c>
      <c r="C12" s="75">
        <v>1948</v>
      </c>
      <c r="D12" s="49"/>
      <c r="E12" s="49" t="s">
        <v>59</v>
      </c>
      <c r="F12" s="48">
        <v>2</v>
      </c>
      <c r="G12" s="49">
        <v>521.2</v>
      </c>
      <c r="H12" s="46">
        <v>16</v>
      </c>
      <c r="I12" s="49">
        <f>SUMIF('2020'!B:B,B12,'2020'!C:C)+SUMIF('2021'!B:B,B12,'2021'!C:C)+SUMIF('2022'!B:B,B12,'2022'!C:C)</f>
        <v>217688.41</v>
      </c>
      <c r="J12" s="76">
        <v>44925</v>
      </c>
      <c r="K12" s="49" t="s">
        <v>57</v>
      </c>
    </row>
    <row r="13" spans="1:11" ht="15">
      <c r="A13" s="62">
        <v>3</v>
      </c>
      <c r="B13" s="50" t="s">
        <v>36</v>
      </c>
      <c r="C13" s="75">
        <v>1948</v>
      </c>
      <c r="D13" s="49"/>
      <c r="E13" s="49" t="s">
        <v>59</v>
      </c>
      <c r="F13" s="48">
        <v>2</v>
      </c>
      <c r="G13" s="49">
        <v>515.5</v>
      </c>
      <c r="H13" s="46">
        <v>30</v>
      </c>
      <c r="I13" s="49">
        <f>SUMIF('2020'!B:B,B13,'2020'!C:C)+SUMIF('2021'!B:B,B13,'2021'!C:C)+SUMIF('2022'!B:B,B13,'2022'!C:C)</f>
        <v>208296.47</v>
      </c>
      <c r="J13" s="76">
        <v>44925</v>
      </c>
      <c r="K13" s="49" t="s">
        <v>57</v>
      </c>
    </row>
    <row r="14" spans="1:11" ht="15">
      <c r="A14" s="62">
        <v>4</v>
      </c>
      <c r="B14" s="50" t="s">
        <v>37</v>
      </c>
      <c r="C14" s="75">
        <v>1948</v>
      </c>
      <c r="D14" s="49"/>
      <c r="E14" s="49" t="s">
        <v>59</v>
      </c>
      <c r="F14" s="48">
        <v>2</v>
      </c>
      <c r="G14" s="49">
        <v>529.5</v>
      </c>
      <c r="H14" s="46">
        <v>26</v>
      </c>
      <c r="I14" s="49">
        <f>SUMIF('2020'!B:B,B14,'2020'!C:C)+SUMIF('2021'!B:B,B14,'2021'!C:C)+SUMIF('2022'!B:B,B14,'2022'!C:C)</f>
        <v>170863.45</v>
      </c>
      <c r="J14" s="76">
        <v>44925</v>
      </c>
      <c r="K14" s="49" t="s">
        <v>57</v>
      </c>
    </row>
    <row r="15" spans="1:11" ht="15">
      <c r="A15" s="62">
        <v>5</v>
      </c>
      <c r="B15" s="50" t="s">
        <v>38</v>
      </c>
      <c r="C15" s="75">
        <v>1969</v>
      </c>
      <c r="D15" s="49"/>
      <c r="E15" s="49" t="s">
        <v>59</v>
      </c>
      <c r="F15" s="48">
        <v>2</v>
      </c>
      <c r="G15" s="49">
        <v>559.3</v>
      </c>
      <c r="H15" s="46">
        <v>34</v>
      </c>
      <c r="I15" s="49">
        <f>SUMIF('2020'!B:B,B15,'2020'!C:C)+SUMIF('2021'!B:B,B15,'2021'!C:C)+SUMIF('2022'!B:B,B15,'2022'!C:C)</f>
        <v>6820077.6</v>
      </c>
      <c r="J15" s="76">
        <v>44925</v>
      </c>
      <c r="K15" s="49" t="s">
        <v>57</v>
      </c>
    </row>
    <row r="16" spans="1:11" ht="15">
      <c r="A16" s="62">
        <v>6</v>
      </c>
      <c r="B16" s="50" t="s">
        <v>39</v>
      </c>
      <c r="C16" s="75">
        <v>1975</v>
      </c>
      <c r="D16" s="49"/>
      <c r="E16" s="49" t="s">
        <v>59</v>
      </c>
      <c r="F16" s="48">
        <v>3</v>
      </c>
      <c r="G16" s="49">
        <v>1096.3</v>
      </c>
      <c r="H16" s="46">
        <v>43</v>
      </c>
      <c r="I16" s="49">
        <f>SUMIF('2020'!B:B,B16,'2020'!C:C)+SUMIF('2021'!B:B,B16,'2021'!C:C)+SUMIF('2022'!B:B,B16,'2022'!C:C)</f>
        <v>640762.55</v>
      </c>
      <c r="J16" s="76">
        <v>44925</v>
      </c>
      <c r="K16" s="49" t="s">
        <v>57</v>
      </c>
    </row>
    <row r="17" spans="1:11" ht="15">
      <c r="A17" s="62">
        <v>7</v>
      </c>
      <c r="B17" s="50" t="s">
        <v>40</v>
      </c>
      <c r="C17" s="75">
        <v>1970</v>
      </c>
      <c r="D17" s="49"/>
      <c r="E17" s="49" t="s">
        <v>59</v>
      </c>
      <c r="F17" s="48">
        <v>2</v>
      </c>
      <c r="G17" s="49">
        <v>580.4</v>
      </c>
      <c r="H17" s="46">
        <v>28</v>
      </c>
      <c r="I17" s="49">
        <f>SUMIF('2020'!B:B,B17,'2020'!C:C)+SUMIF('2021'!B:B,B17,'2021'!C:C)+SUMIF('2022'!B:B,B17,'2022'!C:C)</f>
        <v>7073756.4</v>
      </c>
      <c r="J17" s="76">
        <v>44925</v>
      </c>
      <c r="K17" s="49" t="s">
        <v>57</v>
      </c>
    </row>
    <row r="18" spans="1:11" ht="15">
      <c r="A18" s="62">
        <v>8</v>
      </c>
      <c r="B18" s="50" t="s">
        <v>41</v>
      </c>
      <c r="C18" s="75">
        <v>1978</v>
      </c>
      <c r="D18" s="49"/>
      <c r="E18" s="49" t="s">
        <v>59</v>
      </c>
      <c r="F18" s="48">
        <v>2</v>
      </c>
      <c r="G18" s="49">
        <v>566.5</v>
      </c>
      <c r="H18" s="46">
        <v>28</v>
      </c>
      <c r="I18" s="49">
        <f>SUMIF('2020'!B:B,B18,'2020'!C:C)+SUMIF('2021'!B:B,B18,'2021'!C:C)+SUMIF('2022'!B:B,B18,'2022'!C:C)</f>
        <v>7337902.8</v>
      </c>
      <c r="J18" s="76">
        <v>44925</v>
      </c>
      <c r="K18" s="49" t="s">
        <v>57</v>
      </c>
    </row>
    <row r="19" spans="1:11" ht="15">
      <c r="A19" s="62">
        <v>9</v>
      </c>
      <c r="B19" s="50" t="s">
        <v>42</v>
      </c>
      <c r="C19" s="75">
        <v>1973</v>
      </c>
      <c r="D19" s="49"/>
      <c r="E19" s="49" t="s">
        <v>59</v>
      </c>
      <c r="F19" s="48">
        <v>2</v>
      </c>
      <c r="G19" s="49">
        <v>817</v>
      </c>
      <c r="H19" s="46">
        <v>31</v>
      </c>
      <c r="I19" s="49">
        <f>SUMIF('2020'!B:B,B19,'2020'!C:C)+SUMIF('2021'!B:B,B19,'2021'!C:C)+SUMIF('2022'!B:B,B19,'2022'!C:C)</f>
        <v>9026756.399999999</v>
      </c>
      <c r="J19" s="76">
        <v>44925</v>
      </c>
      <c r="K19" s="49" t="s">
        <v>57</v>
      </c>
    </row>
    <row r="20" spans="1:11" ht="15">
      <c r="A20" s="62">
        <v>10</v>
      </c>
      <c r="B20" s="50" t="s">
        <v>43</v>
      </c>
      <c r="C20" s="75">
        <v>1978</v>
      </c>
      <c r="D20" s="49"/>
      <c r="E20" s="49" t="s">
        <v>59</v>
      </c>
      <c r="F20" s="48">
        <v>2</v>
      </c>
      <c r="G20" s="49">
        <v>836.4</v>
      </c>
      <c r="H20" s="46">
        <v>39</v>
      </c>
      <c r="I20" s="49">
        <f>SUMIF('2020'!B:B,B20,'2020'!C:C)+SUMIF('2021'!B:B,B20,'2021'!C:C)+SUMIF('2022'!B:B,B20,'2022'!C:C)</f>
        <v>11629146</v>
      </c>
      <c r="J20" s="76">
        <v>44925</v>
      </c>
      <c r="K20" s="49" t="s">
        <v>57</v>
      </c>
    </row>
    <row r="21" spans="1:11" ht="15">
      <c r="A21" s="62"/>
      <c r="B21" s="50" t="s">
        <v>33</v>
      </c>
      <c r="C21" s="49" t="s">
        <v>85</v>
      </c>
      <c r="D21" s="49" t="s">
        <v>85</v>
      </c>
      <c r="E21" s="49" t="s">
        <v>85</v>
      </c>
      <c r="F21" s="49" t="s">
        <v>85</v>
      </c>
      <c r="G21" s="49">
        <f>SUM(G11:G20)</f>
        <v>12625.099999999999</v>
      </c>
      <c r="H21" s="46">
        <f>SUM(H11:H20)</f>
        <v>440</v>
      </c>
      <c r="I21" s="49">
        <f>SUM(I11:I20)</f>
        <v>47263760.879999995</v>
      </c>
      <c r="J21" s="49" t="s">
        <v>85</v>
      </c>
      <c r="K21" s="49" t="s">
        <v>85</v>
      </c>
    </row>
  </sheetData>
  <autoFilter ref="A10:L21"/>
  <mergeCells count="15">
    <mergeCell ref="G1:K3"/>
    <mergeCell ref="A4:K4"/>
    <mergeCell ref="I6:I8"/>
    <mergeCell ref="A5:K5"/>
    <mergeCell ref="A6:A8"/>
    <mergeCell ref="B6:B8"/>
    <mergeCell ref="C6:D6"/>
    <mergeCell ref="E6:E9"/>
    <mergeCell ref="F6:F9"/>
    <mergeCell ref="G6:G8"/>
    <mergeCell ref="J6:J9"/>
    <mergeCell ref="K6:K9"/>
    <mergeCell ref="C7:C9"/>
    <mergeCell ref="D7:D9"/>
    <mergeCell ref="H6:H8"/>
  </mergeCells>
  <conditionalFormatting sqref="B11:B21">
    <cfRule type="duplicateValues" priority="1909" dxfId="0">
      <formula>AND(COUNTIF($B$11:$B$21,B11)&gt;1,NOT(ISBLANK(B11)))</formula>
    </cfRule>
  </conditionalFormatting>
  <printOptions/>
  <pageMargins left="0.2362204724409449" right="0.2362204724409449" top="0.7480314960629921" bottom="0.4724409448818898" header="0.31496062992125984" footer="0.31496062992125984"/>
  <pageSetup fitToHeight="0" fitToWidth="1" horizontalDpi="600" verticalDpi="600" orientation="landscape" paperSize="9" scale="60" r:id="rId1"/>
  <headerFooter>
    <oddFooter>&amp;CСтраница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"/>
  <sheetViews>
    <sheetView view="pageBreakPreview" zoomScaleSheetLayoutView="100" workbookViewId="0" topLeftCell="A1">
      <pane xSplit="3" ySplit="8" topLeftCell="D9" activePane="bottomRight" state="frozen"/>
      <selection pane="topRight" activeCell="D1" sqref="D1"/>
      <selection pane="bottomLeft" activeCell="A11" sqref="A11"/>
      <selection pane="bottomRight" activeCell="A1" sqref="A1:T1"/>
    </sheetView>
  </sheetViews>
  <sheetFormatPr defaultColWidth="9.140625" defaultRowHeight="15"/>
  <cols>
    <col min="1" max="1" width="6.7109375" style="17" customWidth="1"/>
    <col min="2" max="2" width="38.8515625" style="17" bestFit="1" customWidth="1"/>
    <col min="3" max="3" width="19.8515625" style="3" customWidth="1"/>
    <col min="4" max="4" width="16.00390625" style="3" customWidth="1"/>
    <col min="5" max="5" width="16.28125" style="3" customWidth="1"/>
    <col min="6" max="6" width="14.7109375" style="3" customWidth="1"/>
    <col min="7" max="7" width="13.8515625" style="3" customWidth="1"/>
    <col min="8" max="8" width="14.00390625" style="3" customWidth="1"/>
    <col min="9" max="9" width="13.8515625" style="3" customWidth="1"/>
    <col min="10" max="10" width="7.28125" style="3" customWidth="1"/>
    <col min="11" max="11" width="6.7109375" style="3" customWidth="1"/>
    <col min="12" max="12" width="5.7109375" style="3" customWidth="1"/>
    <col min="13" max="13" width="7.28125" style="3" customWidth="1"/>
    <col min="14" max="15" width="7.00390625" style="3" customWidth="1"/>
    <col min="16" max="16" width="9.140625" style="3" customWidth="1"/>
    <col min="17" max="17" width="7.8515625" style="3" customWidth="1"/>
    <col min="18" max="18" width="8.8515625" style="3" customWidth="1"/>
    <col min="19" max="19" width="13.7109375" style="3" customWidth="1"/>
    <col min="20" max="20" width="11.28125" style="3" customWidth="1"/>
    <col min="21" max="21" width="18.28125" style="15" hidden="1" customWidth="1"/>
    <col min="22" max="22" width="16.421875" style="15" hidden="1" customWidth="1"/>
    <col min="23" max="23" width="12.7109375" style="15" hidden="1" customWidth="1"/>
    <col min="24" max="24" width="14.421875" style="15" hidden="1" customWidth="1"/>
    <col min="25" max="25" width="14.8515625" style="15" hidden="1" customWidth="1"/>
    <col min="26" max="26" width="12.421875" style="15" hidden="1" customWidth="1"/>
    <col min="27" max="27" width="18.57421875" style="15" hidden="1" customWidth="1"/>
    <col min="28" max="28" width="16.57421875" style="15" hidden="1" customWidth="1"/>
    <col min="29" max="29" width="15.7109375" style="15" hidden="1" customWidth="1"/>
    <col min="30" max="32" width="12.421875" style="15" hidden="1" customWidth="1"/>
    <col min="33" max="33" width="10.7109375" style="15" hidden="1" customWidth="1"/>
    <col min="34" max="34" width="9.140625" style="15" hidden="1" customWidth="1"/>
    <col min="35" max="36" width="9.140625" style="15" customWidth="1"/>
    <col min="37" max="37" width="9.28125" style="15" customWidth="1"/>
    <col min="38" max="38" width="9.140625" style="15" customWidth="1"/>
    <col min="39" max="16384" width="9.140625" style="15" customWidth="1"/>
  </cols>
  <sheetData>
    <row r="1" spans="1:30" ht="15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32"/>
      <c r="V1" s="32"/>
      <c r="W1" s="32"/>
      <c r="X1" s="32"/>
      <c r="Y1" s="7"/>
      <c r="Z1" s="7"/>
      <c r="AA1" s="7"/>
      <c r="AB1" s="7"/>
      <c r="AC1" s="7"/>
      <c r="AD1" s="7"/>
    </row>
    <row r="2" spans="1:30" ht="0.75" customHeight="1">
      <c r="A2" s="35"/>
      <c r="B2" s="36"/>
      <c r="C2" s="37"/>
      <c r="D2" s="38"/>
      <c r="E2" s="37"/>
      <c r="F2" s="37"/>
      <c r="G2" s="37"/>
      <c r="H2" s="37"/>
      <c r="I2" s="37"/>
      <c r="J2" s="38"/>
      <c r="K2" s="37"/>
      <c r="L2" s="38"/>
      <c r="M2" s="37"/>
      <c r="N2" s="38"/>
      <c r="O2" s="37"/>
      <c r="P2" s="37"/>
      <c r="Q2" s="38"/>
      <c r="R2" s="37"/>
      <c r="S2" s="38"/>
      <c r="T2" s="37"/>
      <c r="U2" s="33"/>
      <c r="V2" s="33"/>
      <c r="W2" s="6"/>
      <c r="X2" s="7"/>
      <c r="Y2" s="7"/>
      <c r="Z2" s="7"/>
      <c r="AA2" s="91" t="s">
        <v>0</v>
      </c>
      <c r="AB2" s="91"/>
      <c r="AC2" s="91"/>
      <c r="AD2" s="7"/>
    </row>
    <row r="3" spans="1:30" ht="11.25" customHeight="1">
      <c r="A3" s="111" t="s">
        <v>1</v>
      </c>
      <c r="B3" s="83" t="s">
        <v>2</v>
      </c>
      <c r="C3" s="92" t="s">
        <v>3</v>
      </c>
      <c r="D3" s="109" t="s">
        <v>4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34"/>
      <c r="V3" s="22"/>
      <c r="W3" s="6"/>
      <c r="X3" s="7"/>
      <c r="Y3" s="7"/>
      <c r="Z3" s="7"/>
      <c r="AA3" s="7"/>
      <c r="AB3" s="7"/>
      <c r="AC3" s="7"/>
      <c r="AD3" s="7"/>
    </row>
    <row r="4" spans="1:30" ht="30.75" customHeight="1">
      <c r="A4" s="112"/>
      <c r="B4" s="84"/>
      <c r="C4" s="93"/>
      <c r="D4" s="94" t="s">
        <v>5</v>
      </c>
      <c r="E4" s="95"/>
      <c r="F4" s="95"/>
      <c r="G4" s="95"/>
      <c r="H4" s="95"/>
      <c r="I4" s="96"/>
      <c r="J4" s="97" t="s">
        <v>7</v>
      </c>
      <c r="K4" s="98"/>
      <c r="L4" s="97" t="s">
        <v>8</v>
      </c>
      <c r="M4" s="98"/>
      <c r="N4" s="97" t="s">
        <v>9</v>
      </c>
      <c r="O4" s="98"/>
      <c r="P4" s="39"/>
      <c r="Q4" s="97" t="s">
        <v>10</v>
      </c>
      <c r="R4" s="98"/>
      <c r="S4" s="103" t="s">
        <v>11</v>
      </c>
      <c r="T4" s="92" t="s">
        <v>92</v>
      </c>
      <c r="U4" s="31"/>
      <c r="V4" s="31"/>
      <c r="W4" s="31"/>
      <c r="X4" s="31"/>
      <c r="Y4" s="31"/>
      <c r="Z4" s="31"/>
      <c r="AA4" s="106" t="s">
        <v>13</v>
      </c>
      <c r="AB4" s="106" t="s">
        <v>14</v>
      </c>
      <c r="AC4" s="106" t="s">
        <v>15</v>
      </c>
      <c r="AD4" s="7"/>
    </row>
    <row r="5" spans="1:30" ht="35.25" customHeight="1">
      <c r="A5" s="112"/>
      <c r="B5" s="84"/>
      <c r="C5" s="93"/>
      <c r="D5" s="103" t="s">
        <v>16</v>
      </c>
      <c r="E5" s="92" t="s">
        <v>17</v>
      </c>
      <c r="F5" s="92" t="s">
        <v>18</v>
      </c>
      <c r="G5" s="92" t="s">
        <v>19</v>
      </c>
      <c r="H5" s="92" t="s">
        <v>20</v>
      </c>
      <c r="I5" s="92" t="s">
        <v>21</v>
      </c>
      <c r="J5" s="99"/>
      <c r="K5" s="100"/>
      <c r="L5" s="99"/>
      <c r="M5" s="100"/>
      <c r="N5" s="99"/>
      <c r="O5" s="100"/>
      <c r="P5" s="40"/>
      <c r="Q5" s="99"/>
      <c r="R5" s="100"/>
      <c r="S5" s="104"/>
      <c r="T5" s="93"/>
      <c r="U5" s="31"/>
      <c r="V5" s="31"/>
      <c r="W5" s="31"/>
      <c r="X5" s="31"/>
      <c r="Y5" s="31"/>
      <c r="Z5" s="31"/>
      <c r="AA5" s="106"/>
      <c r="AB5" s="106"/>
      <c r="AC5" s="106"/>
      <c r="AD5" s="7"/>
    </row>
    <row r="6" spans="1:30" ht="15">
      <c r="A6" s="112"/>
      <c r="B6" s="84"/>
      <c r="C6" s="93"/>
      <c r="D6" s="104"/>
      <c r="E6" s="93"/>
      <c r="F6" s="93"/>
      <c r="G6" s="93"/>
      <c r="H6" s="93"/>
      <c r="I6" s="93"/>
      <c r="J6" s="99"/>
      <c r="K6" s="100"/>
      <c r="L6" s="99"/>
      <c r="M6" s="100"/>
      <c r="N6" s="99"/>
      <c r="O6" s="100"/>
      <c r="P6" s="40" t="s">
        <v>24</v>
      </c>
      <c r="Q6" s="99"/>
      <c r="R6" s="100"/>
      <c r="S6" s="104"/>
      <c r="T6" s="93"/>
      <c r="U6" s="31" t="s">
        <v>25</v>
      </c>
      <c r="V6" s="31" t="s">
        <v>26</v>
      </c>
      <c r="W6" s="31" t="s">
        <v>44</v>
      </c>
      <c r="X6" s="31" t="s">
        <v>27</v>
      </c>
      <c r="Y6" s="31" t="s">
        <v>28</v>
      </c>
      <c r="Z6" s="31"/>
      <c r="AA6" s="106"/>
      <c r="AB6" s="106"/>
      <c r="AC6" s="106"/>
      <c r="AD6" s="7"/>
    </row>
    <row r="7" spans="1:30" ht="15.75" customHeight="1">
      <c r="A7" s="113"/>
      <c r="B7" s="85"/>
      <c r="C7" s="41"/>
      <c r="D7" s="105"/>
      <c r="E7" s="107"/>
      <c r="F7" s="107"/>
      <c r="G7" s="107"/>
      <c r="H7" s="107"/>
      <c r="I7" s="107"/>
      <c r="J7" s="101"/>
      <c r="K7" s="102"/>
      <c r="L7" s="101"/>
      <c r="M7" s="102"/>
      <c r="N7" s="101"/>
      <c r="O7" s="102"/>
      <c r="P7" s="42"/>
      <c r="Q7" s="101"/>
      <c r="R7" s="102"/>
      <c r="S7" s="105"/>
      <c r="T7" s="107"/>
      <c r="U7" s="31"/>
      <c r="V7" s="31"/>
      <c r="W7" s="31"/>
      <c r="X7" s="31"/>
      <c r="Y7" s="31"/>
      <c r="Z7" s="31"/>
      <c r="AA7" s="106"/>
      <c r="AB7" s="106"/>
      <c r="AC7" s="106"/>
      <c r="AD7" s="7"/>
    </row>
    <row r="8" spans="1:30" ht="15">
      <c r="A8" s="61"/>
      <c r="B8" s="43"/>
      <c r="C8" s="44" t="s">
        <v>29</v>
      </c>
      <c r="D8" s="45" t="s">
        <v>29</v>
      </c>
      <c r="E8" s="44" t="s">
        <v>29</v>
      </c>
      <c r="F8" s="44" t="s">
        <v>29</v>
      </c>
      <c r="G8" s="44" t="s">
        <v>29</v>
      </c>
      <c r="H8" s="44" t="s">
        <v>29</v>
      </c>
      <c r="I8" s="44" t="s">
        <v>29</v>
      </c>
      <c r="J8" s="45" t="s">
        <v>31</v>
      </c>
      <c r="K8" s="44" t="s">
        <v>29</v>
      </c>
      <c r="L8" s="45" t="s">
        <v>31</v>
      </c>
      <c r="M8" s="44" t="s">
        <v>29</v>
      </c>
      <c r="N8" s="45" t="s">
        <v>31</v>
      </c>
      <c r="O8" s="44" t="s">
        <v>29</v>
      </c>
      <c r="P8" s="44" t="s">
        <v>29</v>
      </c>
      <c r="Q8" s="45" t="s">
        <v>32</v>
      </c>
      <c r="R8" s="44" t="s">
        <v>29</v>
      </c>
      <c r="S8" s="45" t="s">
        <v>29</v>
      </c>
      <c r="T8" s="44" t="s">
        <v>29</v>
      </c>
      <c r="U8" s="31"/>
      <c r="V8" s="31"/>
      <c r="W8" s="31"/>
      <c r="X8" s="31"/>
      <c r="Y8" s="31"/>
      <c r="Z8" s="31"/>
      <c r="AA8" s="106"/>
      <c r="AB8" s="106"/>
      <c r="AC8" s="106"/>
      <c r="AD8" s="3"/>
    </row>
    <row r="9" spans="1:27" ht="15">
      <c r="A9" s="62">
        <v>1</v>
      </c>
      <c r="B9" s="50" t="s">
        <v>34</v>
      </c>
      <c r="C9" s="49">
        <f aca="true" t="shared" si="0" ref="C9:C13">D9+K9+M9+O9+P9+R9+S9+T9</f>
        <v>1744810.8</v>
      </c>
      <c r="D9" s="49">
        <f>E9+F9+G9+H9+I9</f>
        <v>1726116</v>
      </c>
      <c r="E9" s="49">
        <v>1726116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>
        <v>18694.8</v>
      </c>
      <c r="T9" s="49"/>
      <c r="U9" s="34"/>
      <c r="V9" s="33"/>
      <c r="W9" s="6"/>
      <c r="X9" s="7"/>
      <c r="Y9" s="7"/>
      <c r="Z9" s="7"/>
      <c r="AA9" s="7"/>
    </row>
    <row r="10" spans="1:27" ht="15">
      <c r="A10" s="62">
        <v>2</v>
      </c>
      <c r="B10" s="50" t="s">
        <v>38</v>
      </c>
      <c r="C10" s="49">
        <f t="shared" si="0"/>
        <v>1727989.2</v>
      </c>
      <c r="D10" s="49">
        <f>E10+F10+G10+H10+I10</f>
        <v>1727989.2</v>
      </c>
      <c r="E10" s="49"/>
      <c r="F10" s="49"/>
      <c r="G10" s="49"/>
      <c r="H10" s="49"/>
      <c r="I10" s="49">
        <v>1727989.2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34"/>
      <c r="V10" s="33"/>
      <c r="W10" s="6"/>
      <c r="X10" s="7"/>
      <c r="Y10" s="7"/>
      <c r="Z10" s="7"/>
      <c r="AA10" s="7"/>
    </row>
    <row r="11" spans="1:27" ht="15">
      <c r="A11" s="62">
        <f>A10+1</f>
        <v>3</v>
      </c>
      <c r="B11" s="50" t="s">
        <v>40</v>
      </c>
      <c r="C11" s="49">
        <f t="shared" si="0"/>
        <v>1192684.8</v>
      </c>
      <c r="D11" s="49">
        <f>E11+F11+G11+H11+I11</f>
        <v>1192684.8</v>
      </c>
      <c r="E11" s="49"/>
      <c r="F11" s="49"/>
      <c r="G11" s="49"/>
      <c r="H11" s="49"/>
      <c r="I11" s="49">
        <v>1192684.8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34"/>
      <c r="V11" s="33"/>
      <c r="W11" s="6"/>
      <c r="X11" s="7"/>
      <c r="Y11" s="7"/>
      <c r="Z11" s="7"/>
      <c r="AA11" s="7"/>
    </row>
    <row r="12" spans="1:27" ht="15">
      <c r="A12" s="62">
        <f>A11+1</f>
        <v>4</v>
      </c>
      <c r="B12" s="50" t="s">
        <v>41</v>
      </c>
      <c r="C12" s="49">
        <f t="shared" si="0"/>
        <v>1210675.2</v>
      </c>
      <c r="D12" s="49">
        <f>E12+F12+G12+H12+I12</f>
        <v>1210675.2</v>
      </c>
      <c r="E12" s="49"/>
      <c r="F12" s="49"/>
      <c r="G12" s="49"/>
      <c r="H12" s="49"/>
      <c r="I12" s="49">
        <v>1210675.2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34"/>
      <c r="V12" s="33"/>
      <c r="W12" s="6"/>
      <c r="X12" s="7"/>
      <c r="Y12" s="7"/>
      <c r="Z12" s="7"/>
      <c r="AA12" s="7"/>
    </row>
    <row r="13" spans="1:27" ht="15">
      <c r="A13" s="62">
        <f>A12+1</f>
        <v>5</v>
      </c>
      <c r="B13" s="50" t="s">
        <v>43</v>
      </c>
      <c r="C13" s="49">
        <f t="shared" si="0"/>
        <v>1781805.6</v>
      </c>
      <c r="D13" s="49">
        <f>E13+F13+G13+H13+I13</f>
        <v>1781805.6</v>
      </c>
      <c r="E13" s="49"/>
      <c r="F13" s="49"/>
      <c r="G13" s="49"/>
      <c r="H13" s="49"/>
      <c r="I13" s="49">
        <v>1781805.6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34"/>
      <c r="V13" s="33"/>
      <c r="W13" s="6"/>
      <c r="X13" s="7"/>
      <c r="Y13" s="7"/>
      <c r="Z13" s="7"/>
      <c r="AA13" s="7"/>
    </row>
    <row r="14" spans="1:27" ht="15">
      <c r="A14" s="62"/>
      <c r="B14" s="50" t="s">
        <v>33</v>
      </c>
      <c r="C14" s="49">
        <f aca="true" t="shared" si="1" ref="C14:T14">SUM(C9:C13)</f>
        <v>7657965.6</v>
      </c>
      <c r="D14" s="49">
        <f t="shared" si="1"/>
        <v>7639270.800000001</v>
      </c>
      <c r="E14" s="49">
        <f t="shared" si="1"/>
        <v>1726116</v>
      </c>
      <c r="F14" s="49">
        <f t="shared" si="1"/>
        <v>0</v>
      </c>
      <c r="G14" s="49">
        <f t="shared" si="1"/>
        <v>0</v>
      </c>
      <c r="H14" s="49">
        <f t="shared" si="1"/>
        <v>0</v>
      </c>
      <c r="I14" s="49">
        <f t="shared" si="1"/>
        <v>5913154.800000001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18694.8</v>
      </c>
      <c r="T14" s="49">
        <f t="shared" si="1"/>
        <v>0</v>
      </c>
      <c r="U14" s="34"/>
      <c r="V14" s="33"/>
      <c r="W14" s="6"/>
      <c r="X14" s="7"/>
      <c r="Y14" s="7"/>
      <c r="Z14" s="7"/>
      <c r="AA14" s="7"/>
    </row>
  </sheetData>
  <mergeCells count="22">
    <mergeCell ref="A1:T1"/>
    <mergeCell ref="F5:F7"/>
    <mergeCell ref="G5:G7"/>
    <mergeCell ref="I5:I7"/>
    <mergeCell ref="H5:H7"/>
    <mergeCell ref="D3:T3"/>
    <mergeCell ref="B3:B7"/>
    <mergeCell ref="A3:A7"/>
    <mergeCell ref="E5:E7"/>
    <mergeCell ref="AA2:AC2"/>
    <mergeCell ref="C3:C6"/>
    <mergeCell ref="D4:I4"/>
    <mergeCell ref="J4:K7"/>
    <mergeCell ref="L4:M7"/>
    <mergeCell ref="N4:O7"/>
    <mergeCell ref="Q4:R7"/>
    <mergeCell ref="S4:S7"/>
    <mergeCell ref="AA4:AA8"/>
    <mergeCell ref="AB4:AB8"/>
    <mergeCell ref="AC4:AC8"/>
    <mergeCell ref="D5:D7"/>
    <mergeCell ref="T4:T7"/>
  </mergeCells>
  <printOptions/>
  <pageMargins left="0.2362204724409449" right="0.2362204724409449" top="0.5511811023622047" bottom="0.3937007874015748" header="0.31496062992125984" footer="0.2755905511811024"/>
  <pageSetup fitToHeight="0" fitToWidth="1" horizontalDpi="600" verticalDpi="600" orientation="landscape" paperSize="9" scale="58" r:id="rId1"/>
  <headerFooter>
    <oddFooter>&amp;CСтраница &amp;P&amp;RРаздел II</oddFooter>
  </headerFooter>
  <rowBreaks count="1" manualBreakCount="1">
    <brk id="3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view="pageBreakPreview" zoomScaleSheetLayoutView="100" workbookViewId="0" topLeftCell="A1">
      <pane xSplit="3" ySplit="6" topLeftCell="D7" activePane="bottomRight" state="frozen"/>
      <selection pane="topRight" activeCell="D1" sqref="D1"/>
      <selection pane="bottomLeft" activeCell="A9" sqref="A9"/>
      <selection pane="bottomRight" activeCell="A1" sqref="A1:W2"/>
    </sheetView>
  </sheetViews>
  <sheetFormatPr defaultColWidth="9.140625" defaultRowHeight="15"/>
  <cols>
    <col min="1" max="1" width="6.28125" style="26" customWidth="1"/>
    <col min="2" max="2" width="64.28125" style="25" customWidth="1"/>
    <col min="3" max="3" width="16.28125" style="33" customWidth="1"/>
    <col min="4" max="4" width="19.140625" style="33" customWidth="1"/>
    <col min="5" max="5" width="17.8515625" style="33" customWidth="1"/>
    <col min="6" max="6" width="18.00390625" style="33" customWidth="1"/>
    <col min="7" max="7" width="15.00390625" style="33" customWidth="1"/>
    <col min="8" max="8" width="14.00390625" style="33" customWidth="1"/>
    <col min="9" max="9" width="13.421875" style="33" customWidth="1"/>
    <col min="10" max="10" width="8.421875" style="33" hidden="1" customWidth="1"/>
    <col min="11" max="11" width="19.8515625" style="33" hidden="1" customWidth="1"/>
    <col min="12" max="12" width="22.421875" style="33" hidden="1" customWidth="1"/>
    <col min="13" max="14" width="5.28125" style="33" customWidth="1"/>
    <col min="15" max="15" width="5.7109375" style="33" customWidth="1"/>
    <col min="16" max="16" width="5.57421875" style="33" customWidth="1"/>
    <col min="17" max="17" width="5.7109375" style="33" customWidth="1"/>
    <col min="18" max="18" width="5.57421875" style="33" customWidth="1"/>
    <col min="19" max="19" width="7.7109375" style="33" customWidth="1"/>
    <col min="20" max="20" width="7.00390625" style="33" customWidth="1"/>
    <col min="21" max="21" width="10.7109375" style="33" customWidth="1"/>
    <col min="22" max="22" width="14.421875" style="33" customWidth="1"/>
    <col min="23" max="23" width="15.140625" style="33" customWidth="1"/>
    <col min="24" max="25" width="14.421875" style="14" hidden="1" customWidth="1"/>
    <col min="26" max="26" width="16.8515625" style="14" hidden="1" customWidth="1"/>
    <col min="27" max="30" width="14.421875" style="14" hidden="1" customWidth="1"/>
    <col min="31" max="31" width="16.8515625" style="14" hidden="1" customWidth="1"/>
    <col min="32" max="34" width="14.421875" style="14" hidden="1" customWidth="1"/>
    <col min="35" max="35" width="12.57421875" style="14" hidden="1" customWidth="1"/>
    <col min="36" max="36" width="9.140625" style="14" hidden="1" customWidth="1"/>
    <col min="37" max="38" width="9.140625" style="14" customWidth="1"/>
    <col min="39" max="39" width="9.28125" style="14" customWidth="1"/>
    <col min="40" max="46" width="9.140625" style="14" customWidth="1"/>
    <col min="47" max="16384" width="9.140625" style="14" customWidth="1"/>
  </cols>
  <sheetData>
    <row r="1" spans="1:32" ht="15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32"/>
      <c r="Y1" s="32"/>
      <c r="Z1" s="32"/>
      <c r="AA1" s="32"/>
      <c r="AB1" s="7"/>
      <c r="AC1" s="7"/>
      <c r="AD1" s="7"/>
      <c r="AE1" s="7"/>
      <c r="AF1" s="7"/>
    </row>
    <row r="2" spans="1:32" ht="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33"/>
      <c r="Y2" s="33"/>
      <c r="Z2" s="6"/>
      <c r="AA2" s="7"/>
      <c r="AB2" s="7"/>
      <c r="AC2" s="7"/>
      <c r="AD2" s="91" t="s">
        <v>0</v>
      </c>
      <c r="AE2" s="91"/>
      <c r="AF2" s="91"/>
    </row>
    <row r="3" spans="1:32" ht="38.25">
      <c r="A3" s="52" t="s">
        <v>1</v>
      </c>
      <c r="B3" s="53" t="s">
        <v>2</v>
      </c>
      <c r="C3" s="54" t="s">
        <v>3</v>
      </c>
      <c r="D3" s="55" t="s">
        <v>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34"/>
      <c r="Y3" s="22"/>
      <c r="Z3" s="6"/>
      <c r="AA3" s="7"/>
      <c r="AB3" s="7"/>
      <c r="AC3" s="7"/>
      <c r="AD3" s="7"/>
      <c r="AE3" s="7"/>
      <c r="AF3" s="7"/>
    </row>
    <row r="4" spans="1:34" ht="15" customHeight="1">
      <c r="A4" s="57"/>
      <c r="B4" s="58"/>
      <c r="C4" s="59"/>
      <c r="D4" s="121" t="s">
        <v>5</v>
      </c>
      <c r="E4" s="122"/>
      <c r="F4" s="122"/>
      <c r="G4" s="122"/>
      <c r="H4" s="122"/>
      <c r="I4" s="123"/>
      <c r="J4" s="124" t="s">
        <v>6</v>
      </c>
      <c r="K4" s="125"/>
      <c r="L4" s="126"/>
      <c r="M4" s="117" t="s">
        <v>7</v>
      </c>
      <c r="N4" s="118"/>
      <c r="O4" s="117" t="s">
        <v>8</v>
      </c>
      <c r="P4" s="118"/>
      <c r="Q4" s="117" t="s">
        <v>9</v>
      </c>
      <c r="R4" s="118"/>
      <c r="S4" s="39"/>
      <c r="T4" s="117" t="s">
        <v>10</v>
      </c>
      <c r="U4" s="118"/>
      <c r="V4" s="92" t="s">
        <v>11</v>
      </c>
      <c r="W4" s="92" t="s">
        <v>12</v>
      </c>
      <c r="X4" s="31"/>
      <c r="Y4" s="31"/>
      <c r="Z4" s="31"/>
      <c r="AA4" s="31"/>
      <c r="AB4" s="31"/>
      <c r="AC4" s="31"/>
      <c r="AD4" s="31"/>
      <c r="AE4" s="106" t="s">
        <v>13</v>
      </c>
      <c r="AF4" s="106" t="s">
        <v>14</v>
      </c>
      <c r="AG4" s="116" t="s">
        <v>15</v>
      </c>
      <c r="AH4" s="114" t="s">
        <v>83</v>
      </c>
    </row>
    <row r="5" spans="1:34" ht="15" customHeight="1">
      <c r="A5" s="57"/>
      <c r="B5" s="58"/>
      <c r="C5" s="59"/>
      <c r="D5" s="92" t="s">
        <v>16</v>
      </c>
      <c r="E5" s="92" t="s">
        <v>17</v>
      </c>
      <c r="F5" s="92" t="s">
        <v>18</v>
      </c>
      <c r="G5" s="92" t="s">
        <v>19</v>
      </c>
      <c r="H5" s="92" t="s">
        <v>20</v>
      </c>
      <c r="I5" s="92" t="s">
        <v>21</v>
      </c>
      <c r="J5" s="92"/>
      <c r="K5" s="92" t="s">
        <v>22</v>
      </c>
      <c r="L5" s="92" t="s">
        <v>23</v>
      </c>
      <c r="M5" s="119"/>
      <c r="N5" s="120"/>
      <c r="O5" s="119"/>
      <c r="P5" s="120"/>
      <c r="Q5" s="119"/>
      <c r="R5" s="120"/>
      <c r="S5" s="40"/>
      <c r="T5" s="119"/>
      <c r="U5" s="120"/>
      <c r="V5" s="93"/>
      <c r="W5" s="93"/>
      <c r="X5" s="31"/>
      <c r="Y5" s="31"/>
      <c r="Z5" s="31"/>
      <c r="AA5" s="31"/>
      <c r="AB5" s="31"/>
      <c r="AC5" s="31"/>
      <c r="AD5" s="31"/>
      <c r="AE5" s="106"/>
      <c r="AF5" s="106"/>
      <c r="AG5" s="116"/>
      <c r="AH5" s="115"/>
    </row>
    <row r="6" spans="1:34" ht="37.5" customHeight="1">
      <c r="A6" s="57"/>
      <c r="B6" s="58"/>
      <c r="C6" s="59"/>
      <c r="D6" s="93"/>
      <c r="E6" s="93"/>
      <c r="F6" s="93"/>
      <c r="G6" s="93"/>
      <c r="H6" s="93"/>
      <c r="I6" s="93"/>
      <c r="J6" s="93"/>
      <c r="K6" s="93"/>
      <c r="L6" s="93"/>
      <c r="M6" s="119"/>
      <c r="N6" s="120"/>
      <c r="O6" s="119"/>
      <c r="P6" s="120"/>
      <c r="Q6" s="119"/>
      <c r="R6" s="120"/>
      <c r="S6" s="40" t="s">
        <v>24</v>
      </c>
      <c r="T6" s="119"/>
      <c r="U6" s="120"/>
      <c r="V6" s="93"/>
      <c r="W6" s="93"/>
      <c r="X6" s="31" t="s">
        <v>25</v>
      </c>
      <c r="Y6" s="31" t="s">
        <v>26</v>
      </c>
      <c r="Z6" s="31" t="s">
        <v>45</v>
      </c>
      <c r="AA6" s="31" t="s">
        <v>27</v>
      </c>
      <c r="AB6" s="31" t="s">
        <v>44</v>
      </c>
      <c r="AC6" s="31" t="s">
        <v>28</v>
      </c>
      <c r="AD6" s="31" t="s">
        <v>84</v>
      </c>
      <c r="AE6" s="106"/>
      <c r="AF6" s="106"/>
      <c r="AG6" s="116"/>
      <c r="AH6" s="115"/>
    </row>
    <row r="7" spans="1:30" ht="15" customHeight="1">
      <c r="A7" s="63"/>
      <c r="B7" s="43"/>
      <c r="C7" s="44" t="s">
        <v>29</v>
      </c>
      <c r="D7" s="44" t="s">
        <v>29</v>
      </c>
      <c r="E7" s="44" t="s">
        <v>29</v>
      </c>
      <c r="F7" s="44" t="s">
        <v>29</v>
      </c>
      <c r="G7" s="44" t="s">
        <v>29</v>
      </c>
      <c r="H7" s="44" t="s">
        <v>29</v>
      </c>
      <c r="I7" s="44" t="s">
        <v>29</v>
      </c>
      <c r="J7" s="64" t="s">
        <v>30</v>
      </c>
      <c r="K7" s="44" t="s">
        <v>29</v>
      </c>
      <c r="L7" s="44" t="s">
        <v>29</v>
      </c>
      <c r="M7" s="44" t="s">
        <v>31</v>
      </c>
      <c r="N7" s="44" t="s">
        <v>29</v>
      </c>
      <c r="O7" s="44" t="s">
        <v>31</v>
      </c>
      <c r="P7" s="44" t="s">
        <v>29</v>
      </c>
      <c r="Q7" s="44" t="s">
        <v>31</v>
      </c>
      <c r="R7" s="44" t="s">
        <v>29</v>
      </c>
      <c r="S7" s="44" t="s">
        <v>29</v>
      </c>
      <c r="T7" s="44" t="s">
        <v>32</v>
      </c>
      <c r="U7" s="44" t="s">
        <v>29</v>
      </c>
      <c r="V7" s="44" t="s">
        <v>29</v>
      </c>
      <c r="W7" s="44" t="s">
        <v>29</v>
      </c>
      <c r="X7" s="33"/>
      <c r="Y7" s="6"/>
      <c r="Z7" s="7"/>
      <c r="AA7" s="7"/>
      <c r="AB7" s="7"/>
      <c r="AC7" s="7"/>
      <c r="AD7" s="7"/>
    </row>
    <row r="8" spans="1:30" ht="15">
      <c r="A8" s="46">
        <v>1</v>
      </c>
      <c r="B8" s="60" t="s">
        <v>34</v>
      </c>
      <c r="C8" s="49">
        <f aca="true" t="shared" si="0" ref="C8:C17">D8+K8+L8+N8+P8+R8+U8+S8+V8+W8</f>
        <v>2393700</v>
      </c>
      <c r="D8" s="49">
        <f aca="true" t="shared" si="1" ref="D8:D17">E8+F8+G8+H8+I8</f>
        <v>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>
        <v>2393700</v>
      </c>
      <c r="V8" s="49"/>
      <c r="W8" s="49">
        <f aca="true" t="shared" si="2" ref="W8:W17">SUM(X8:AH8)</f>
        <v>0</v>
      </c>
      <c r="X8" s="33"/>
      <c r="Y8" s="6"/>
      <c r="Z8" s="7"/>
      <c r="AA8" s="7"/>
      <c r="AB8" s="7"/>
      <c r="AC8" s="7"/>
      <c r="AD8" s="7"/>
    </row>
    <row r="9" spans="1:32" ht="15">
      <c r="A9" s="46">
        <f aca="true" t="shared" si="3" ref="A9:A17">A8+1</f>
        <v>2</v>
      </c>
      <c r="B9" s="60" t="s">
        <v>35</v>
      </c>
      <c r="C9" s="49">
        <f t="shared" si="0"/>
        <v>217688.41</v>
      </c>
      <c r="D9" s="49">
        <f t="shared" si="1"/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>
        <f t="shared" si="2"/>
        <v>217688.41</v>
      </c>
      <c r="Z9" s="23"/>
      <c r="AA9" s="23"/>
      <c r="AB9" s="7"/>
      <c r="AC9" s="7"/>
      <c r="AD9" s="7"/>
      <c r="AE9" s="33">
        <v>217688.41</v>
      </c>
      <c r="AF9" s="24"/>
    </row>
    <row r="10" spans="1:32" ht="15">
      <c r="A10" s="46">
        <f t="shared" si="3"/>
        <v>3</v>
      </c>
      <c r="B10" s="60" t="s">
        <v>36</v>
      </c>
      <c r="C10" s="49">
        <f t="shared" si="0"/>
        <v>208296.47</v>
      </c>
      <c r="D10" s="49">
        <f t="shared" si="1"/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>
        <f t="shared" si="2"/>
        <v>208296.47</v>
      </c>
      <c r="Z10" s="23"/>
      <c r="AA10" s="23"/>
      <c r="AB10" s="7"/>
      <c r="AC10" s="7"/>
      <c r="AD10" s="7"/>
      <c r="AE10" s="33">
        <v>208296.47</v>
      </c>
      <c r="AF10" s="24"/>
    </row>
    <row r="11" spans="1:32" ht="15">
      <c r="A11" s="46">
        <f t="shared" si="3"/>
        <v>4</v>
      </c>
      <c r="B11" s="60" t="s">
        <v>37</v>
      </c>
      <c r="C11" s="49">
        <f t="shared" si="0"/>
        <v>170863.45</v>
      </c>
      <c r="D11" s="49">
        <f t="shared" si="1"/>
        <v>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>
        <f t="shared" si="2"/>
        <v>170863.45</v>
      </c>
      <c r="Z11" s="23"/>
      <c r="AA11" s="23"/>
      <c r="AB11" s="7"/>
      <c r="AC11" s="7"/>
      <c r="AD11" s="7"/>
      <c r="AE11" s="33">
        <v>170863.45</v>
      </c>
      <c r="AF11" s="24"/>
    </row>
    <row r="12" spans="1:32" ht="15">
      <c r="A12" s="46">
        <f t="shared" si="3"/>
        <v>5</v>
      </c>
      <c r="B12" s="60" t="s">
        <v>38</v>
      </c>
      <c r="C12" s="49">
        <f t="shared" si="0"/>
        <v>640771.2</v>
      </c>
      <c r="D12" s="49">
        <f t="shared" si="1"/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>
        <v>640771.2</v>
      </c>
      <c r="V12" s="49"/>
      <c r="W12" s="49">
        <f t="shared" si="2"/>
        <v>0</v>
      </c>
      <c r="Z12" s="7"/>
      <c r="AA12" s="7"/>
      <c r="AB12" s="7"/>
      <c r="AC12" s="7"/>
      <c r="AD12" s="7"/>
      <c r="AE12" s="33"/>
      <c r="AF12" s="6"/>
    </row>
    <row r="13" spans="1:32" ht="15">
      <c r="A13" s="46">
        <f t="shared" si="3"/>
        <v>6</v>
      </c>
      <c r="B13" s="60" t="s">
        <v>39</v>
      </c>
      <c r="C13" s="49">
        <f t="shared" si="0"/>
        <v>640762.55</v>
      </c>
      <c r="D13" s="49">
        <f t="shared" si="1"/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>
        <f t="shared" si="2"/>
        <v>640762.55</v>
      </c>
      <c r="Z13" s="23"/>
      <c r="AA13" s="23"/>
      <c r="AB13" s="7"/>
      <c r="AC13" s="34">
        <f>129753.01+129497.47+159309.88</f>
        <v>418560.36</v>
      </c>
      <c r="AD13" s="7"/>
      <c r="AE13" s="33">
        <v>222202.19</v>
      </c>
      <c r="AF13" s="24"/>
    </row>
    <row r="14" spans="1:35" ht="15">
      <c r="A14" s="46">
        <f t="shared" si="3"/>
        <v>7</v>
      </c>
      <c r="B14" s="60" t="s">
        <v>40</v>
      </c>
      <c r="C14" s="49">
        <f t="shared" si="0"/>
        <v>1573009.2</v>
      </c>
      <c r="D14" s="49">
        <f t="shared" si="1"/>
        <v>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>
        <v>13</v>
      </c>
      <c r="U14" s="49">
        <v>1573009.2</v>
      </c>
      <c r="V14" s="49"/>
      <c r="W14" s="49">
        <f t="shared" si="2"/>
        <v>0</v>
      </c>
      <c r="X14" s="33"/>
      <c r="Y14" s="6"/>
      <c r="Z14" s="7"/>
      <c r="AA14" s="7"/>
      <c r="AB14" s="7"/>
      <c r="AD14" s="7"/>
      <c r="AI14" s="7"/>
    </row>
    <row r="15" spans="1:35" ht="15">
      <c r="A15" s="46">
        <f t="shared" si="3"/>
        <v>8</v>
      </c>
      <c r="B15" s="60" t="s">
        <v>41</v>
      </c>
      <c r="C15" s="49">
        <f t="shared" si="0"/>
        <v>1574724</v>
      </c>
      <c r="D15" s="49">
        <f t="shared" si="1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>
        <v>13</v>
      </c>
      <c r="U15" s="49">
        <v>1574724</v>
      </c>
      <c r="V15" s="49"/>
      <c r="W15" s="49">
        <f t="shared" si="2"/>
        <v>0</v>
      </c>
      <c r="X15" s="33"/>
      <c r="Y15" s="6"/>
      <c r="Z15" s="7"/>
      <c r="AA15" s="7"/>
      <c r="AB15" s="7"/>
      <c r="AD15" s="7"/>
      <c r="AI15" s="7"/>
    </row>
    <row r="16" spans="1:35" ht="15">
      <c r="A16" s="46">
        <f t="shared" si="3"/>
        <v>9</v>
      </c>
      <c r="B16" s="60" t="s">
        <v>42</v>
      </c>
      <c r="C16" s="49">
        <f t="shared" si="0"/>
        <v>2811652.8</v>
      </c>
      <c r="D16" s="49">
        <f t="shared" si="1"/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>
        <v>13</v>
      </c>
      <c r="U16" s="49">
        <v>2811652.8</v>
      </c>
      <c r="V16" s="49"/>
      <c r="W16" s="49">
        <f t="shared" si="2"/>
        <v>0</v>
      </c>
      <c r="X16" s="33"/>
      <c r="Y16" s="6"/>
      <c r="Z16" s="7"/>
      <c r="AA16" s="7"/>
      <c r="AB16" s="7"/>
      <c r="AD16" s="7"/>
      <c r="AI16" s="7"/>
    </row>
    <row r="17" spans="1:35" ht="15">
      <c r="A17" s="46">
        <f t="shared" si="3"/>
        <v>10</v>
      </c>
      <c r="B17" s="60" t="s">
        <v>43</v>
      </c>
      <c r="C17" s="49">
        <f t="shared" si="0"/>
        <v>3606126</v>
      </c>
      <c r="D17" s="49">
        <f t="shared" si="1"/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>
        <v>13</v>
      </c>
      <c r="U17" s="49">
        <v>3606126</v>
      </c>
      <c r="V17" s="49"/>
      <c r="W17" s="49">
        <f t="shared" si="2"/>
        <v>0</v>
      </c>
      <c r="X17" s="33"/>
      <c r="Y17" s="6"/>
      <c r="Z17" s="7"/>
      <c r="AA17" s="7"/>
      <c r="AB17" s="7"/>
      <c r="AD17" s="7"/>
      <c r="AI17" s="7"/>
    </row>
    <row r="18" spans="1:35" ht="15">
      <c r="A18" s="46"/>
      <c r="B18" s="60" t="s">
        <v>33</v>
      </c>
      <c r="C18" s="49">
        <f aca="true" t="shared" si="4" ref="C18:W18">SUM(C8:C17)</f>
        <v>13837594.08</v>
      </c>
      <c r="D18" s="49">
        <f t="shared" si="4"/>
        <v>0</v>
      </c>
      <c r="E18" s="49">
        <f t="shared" si="4"/>
        <v>0</v>
      </c>
      <c r="F18" s="49">
        <f t="shared" si="4"/>
        <v>0</v>
      </c>
      <c r="G18" s="49">
        <f t="shared" si="4"/>
        <v>0</v>
      </c>
      <c r="H18" s="49">
        <f t="shared" si="4"/>
        <v>0</v>
      </c>
      <c r="I18" s="49">
        <f t="shared" si="4"/>
        <v>0</v>
      </c>
      <c r="J18" s="49">
        <f t="shared" si="4"/>
        <v>0</v>
      </c>
      <c r="K18" s="49">
        <f t="shared" si="4"/>
        <v>0</v>
      </c>
      <c r="L18" s="49">
        <f t="shared" si="4"/>
        <v>0</v>
      </c>
      <c r="M18" s="49">
        <f t="shared" si="4"/>
        <v>0</v>
      </c>
      <c r="N18" s="49">
        <f t="shared" si="4"/>
        <v>0</v>
      </c>
      <c r="O18" s="49">
        <f t="shared" si="4"/>
        <v>0</v>
      </c>
      <c r="P18" s="49">
        <f t="shared" si="4"/>
        <v>0</v>
      </c>
      <c r="Q18" s="49">
        <f t="shared" si="4"/>
        <v>0</v>
      </c>
      <c r="R18" s="49">
        <f t="shared" si="4"/>
        <v>0</v>
      </c>
      <c r="S18" s="49">
        <f t="shared" si="4"/>
        <v>0</v>
      </c>
      <c r="T18" s="49">
        <f t="shared" si="4"/>
        <v>52</v>
      </c>
      <c r="U18" s="49">
        <f t="shared" si="4"/>
        <v>12599983.2</v>
      </c>
      <c r="V18" s="49">
        <f t="shared" si="4"/>
        <v>0</v>
      </c>
      <c r="W18" s="49">
        <f t="shared" si="4"/>
        <v>1237610.8800000001</v>
      </c>
      <c r="X18" s="33"/>
      <c r="Y18" s="6"/>
      <c r="Z18" s="7"/>
      <c r="AA18" s="7"/>
      <c r="AB18" s="7"/>
      <c r="AD18" s="7"/>
      <c r="AI18" s="7"/>
    </row>
  </sheetData>
  <mergeCells count="23">
    <mergeCell ref="AH4:AH6"/>
    <mergeCell ref="AG4:AG6"/>
    <mergeCell ref="H5:H6"/>
    <mergeCell ref="I5:I6"/>
    <mergeCell ref="D5:D6"/>
    <mergeCell ref="W4:W6"/>
    <mergeCell ref="M4:N6"/>
    <mergeCell ref="O4:P6"/>
    <mergeCell ref="E5:E6"/>
    <mergeCell ref="F5:F6"/>
    <mergeCell ref="G5:G6"/>
    <mergeCell ref="J5:J6"/>
    <mergeCell ref="D4:I4"/>
    <mergeCell ref="Q4:R6"/>
    <mergeCell ref="T4:U6"/>
    <mergeCell ref="V4:V6"/>
    <mergeCell ref="AD2:AF2"/>
    <mergeCell ref="AF4:AF6"/>
    <mergeCell ref="AE4:AE6"/>
    <mergeCell ref="K5:K6"/>
    <mergeCell ref="L5:L6"/>
    <mergeCell ref="J4:L4"/>
    <mergeCell ref="A1:W2"/>
  </mergeCells>
  <printOptions/>
  <pageMargins left="0.2362204724409449" right="0.2362204724409449" top="0.5511811023622047" bottom="0.3937007874015748" header="0.31496062992125984" footer="0.28"/>
  <pageSetup fitToHeight="0" fitToWidth="1" horizontalDpi="600" verticalDpi="600" orientation="landscape" paperSize="9" scale="52" r:id="rId1"/>
  <headerFooter>
    <oddFooter>&amp;CСтраница &amp;P&amp;RРаздел III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view="pageBreakPreview" zoomScaleSheetLayoutView="100" workbookViewId="0" topLeftCell="A1">
      <pane xSplit="3" ySplit="8" topLeftCell="D9" activePane="bottomRight" state="frozen"/>
      <selection pane="topRight" activeCell="D1" sqref="D1"/>
      <selection pane="bottomLeft" activeCell="A9" sqref="A9"/>
      <selection pane="bottomRight" activeCell="I5" sqref="I5:I7"/>
    </sheetView>
  </sheetViews>
  <sheetFormatPr defaultColWidth="9.140625" defaultRowHeight="15"/>
  <cols>
    <col min="1" max="1" width="7.00390625" style="27" customWidth="1"/>
    <col min="2" max="2" width="43.7109375" style="18" customWidth="1"/>
    <col min="3" max="3" width="20.00390625" style="33" customWidth="1"/>
    <col min="4" max="4" width="16.421875" style="33" customWidth="1"/>
    <col min="5" max="5" width="15.8515625" style="33" customWidth="1"/>
    <col min="6" max="6" width="14.8515625" style="33" customWidth="1"/>
    <col min="7" max="7" width="14.28125" style="33" customWidth="1"/>
    <col min="8" max="8" width="14.57421875" style="33" customWidth="1"/>
    <col min="9" max="9" width="14.140625" style="33" customWidth="1"/>
    <col min="10" max="10" width="14.7109375" style="29" hidden="1" customWidth="1"/>
    <col min="11" max="11" width="10.7109375" style="33" hidden="1" customWidth="1"/>
    <col min="12" max="12" width="19.00390625" style="33" hidden="1" customWidth="1"/>
    <col min="13" max="13" width="6.8515625" style="33" customWidth="1"/>
    <col min="14" max="14" width="6.140625" style="33" customWidth="1"/>
    <col min="15" max="15" width="7.8515625" style="33" customWidth="1"/>
    <col min="16" max="16" width="9.00390625" style="33" customWidth="1"/>
    <col min="17" max="17" width="10.28125" style="33" customWidth="1"/>
    <col min="18" max="18" width="14.00390625" style="33" customWidth="1"/>
    <col min="19" max="19" width="8.57421875" style="33" customWidth="1"/>
    <col min="20" max="20" width="8.421875" style="33" customWidth="1"/>
    <col min="21" max="21" width="9.57421875" style="33" customWidth="1"/>
    <col min="22" max="22" width="14.421875" style="33" customWidth="1"/>
    <col min="23" max="23" width="11.421875" style="33" customWidth="1"/>
    <col min="24" max="24" width="13.8515625" style="15" hidden="1" customWidth="1"/>
    <col min="25" max="25" width="15.00390625" style="15" hidden="1" customWidth="1"/>
    <col min="26" max="26" width="13.8515625" style="15" hidden="1" customWidth="1"/>
    <col min="27" max="27" width="16.57421875" style="15" hidden="1" customWidth="1"/>
    <col min="28" max="28" width="15.57421875" style="15" hidden="1" customWidth="1"/>
    <col min="29" max="29" width="12.421875" style="15" hidden="1" customWidth="1"/>
    <col min="30" max="30" width="17.00390625" style="15" hidden="1" customWidth="1"/>
    <col min="31" max="31" width="17.140625" style="15" hidden="1" customWidth="1"/>
    <col min="32" max="32" width="20.7109375" style="15" hidden="1" customWidth="1"/>
    <col min="33" max="33" width="16.8515625" style="15" hidden="1" customWidth="1"/>
    <col min="34" max="34" width="12.140625" style="15" hidden="1" customWidth="1"/>
    <col min="35" max="35" width="11.7109375" style="15" hidden="1" customWidth="1"/>
    <col min="36" max="36" width="10.28125" style="15" hidden="1" customWidth="1"/>
    <col min="37" max="38" width="9.140625" style="15" customWidth="1"/>
    <col min="39" max="16384" width="9.140625" style="15" customWidth="1"/>
  </cols>
  <sheetData>
    <row r="1" spans="1:33" ht="15">
      <c r="A1" s="108" t="s">
        <v>89</v>
      </c>
      <c r="B1" s="108"/>
      <c r="C1" s="108"/>
      <c r="D1" s="108"/>
      <c r="E1" s="134"/>
      <c r="F1" s="134"/>
      <c r="G1" s="134"/>
      <c r="H1" s="134"/>
      <c r="I1" s="134"/>
      <c r="J1" s="108"/>
      <c r="K1" s="108"/>
      <c r="L1" s="108"/>
      <c r="M1" s="108"/>
      <c r="N1" s="108"/>
      <c r="O1" s="108"/>
      <c r="P1" s="134"/>
      <c r="Q1" s="108"/>
      <c r="R1" s="108"/>
      <c r="S1" s="108"/>
      <c r="T1" s="108"/>
      <c r="U1" s="134"/>
      <c r="V1" s="108"/>
      <c r="W1" s="108"/>
      <c r="X1" s="32"/>
      <c r="Y1" s="32"/>
      <c r="Z1" s="32"/>
      <c r="AA1" s="32"/>
      <c r="AB1" s="7"/>
      <c r="AC1" s="7"/>
      <c r="AD1" s="7"/>
      <c r="AE1" s="7"/>
      <c r="AF1" s="7"/>
      <c r="AG1" s="7"/>
    </row>
    <row r="2" spans="1:33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33"/>
      <c r="Y2" s="33"/>
      <c r="Z2" s="6"/>
      <c r="AA2" s="7"/>
      <c r="AB2" s="7"/>
      <c r="AC2" s="7"/>
      <c r="AD2" s="91" t="s">
        <v>0</v>
      </c>
      <c r="AE2" s="91"/>
      <c r="AF2" s="91"/>
      <c r="AG2" s="7"/>
    </row>
    <row r="3" spans="1:33" s="68" customFormat="1" ht="24.75" customHeight="1">
      <c r="A3" s="128" t="s">
        <v>1</v>
      </c>
      <c r="B3" s="128" t="s">
        <v>2</v>
      </c>
      <c r="C3" s="129" t="s">
        <v>3</v>
      </c>
      <c r="D3" s="131" t="s">
        <v>4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  <c r="X3" s="65"/>
      <c r="Y3" s="66"/>
      <c r="Z3" s="51"/>
      <c r="AA3" s="67"/>
      <c r="AB3" s="67"/>
      <c r="AC3" s="67"/>
      <c r="AD3" s="67"/>
      <c r="AE3" s="67"/>
      <c r="AF3" s="67"/>
      <c r="AG3" s="67"/>
    </row>
    <row r="4" spans="1:33" s="68" customFormat="1" ht="17.25" customHeight="1">
      <c r="A4" s="84"/>
      <c r="B4" s="84"/>
      <c r="C4" s="93"/>
      <c r="D4" s="80" t="s">
        <v>5</v>
      </c>
      <c r="E4" s="80"/>
      <c r="F4" s="80"/>
      <c r="G4" s="80"/>
      <c r="H4" s="80"/>
      <c r="I4" s="80"/>
      <c r="J4" s="80" t="s">
        <v>6</v>
      </c>
      <c r="K4" s="80"/>
      <c r="L4" s="80"/>
      <c r="M4" s="80" t="s">
        <v>7</v>
      </c>
      <c r="N4" s="80"/>
      <c r="O4" s="80" t="s">
        <v>8</v>
      </c>
      <c r="P4" s="80"/>
      <c r="Q4" s="80" t="s">
        <v>9</v>
      </c>
      <c r="R4" s="80"/>
      <c r="S4" s="129" t="s">
        <v>24</v>
      </c>
      <c r="T4" s="80" t="s">
        <v>10</v>
      </c>
      <c r="U4" s="80"/>
      <c r="V4" s="80" t="s">
        <v>11</v>
      </c>
      <c r="W4" s="80" t="s">
        <v>92</v>
      </c>
      <c r="X4" s="69"/>
      <c r="Y4" s="44"/>
      <c r="Z4" s="44"/>
      <c r="AA4" s="44"/>
      <c r="AB4" s="44"/>
      <c r="AC4" s="44"/>
      <c r="AD4" s="135" t="s">
        <v>13</v>
      </c>
      <c r="AE4" s="135" t="s">
        <v>14</v>
      </c>
      <c r="AF4" s="135" t="s">
        <v>15</v>
      </c>
      <c r="AG4" s="67"/>
    </row>
    <row r="5" spans="1:33" s="68" customFormat="1" ht="15.75" customHeight="1">
      <c r="A5" s="84"/>
      <c r="B5" s="84"/>
      <c r="C5" s="93"/>
      <c r="D5" s="80" t="s">
        <v>16</v>
      </c>
      <c r="E5" s="80" t="s">
        <v>17</v>
      </c>
      <c r="F5" s="80" t="s">
        <v>18</v>
      </c>
      <c r="G5" s="80" t="s">
        <v>19</v>
      </c>
      <c r="H5" s="80" t="s">
        <v>20</v>
      </c>
      <c r="I5" s="80" t="s">
        <v>21</v>
      </c>
      <c r="J5" s="130"/>
      <c r="K5" s="80" t="s">
        <v>22</v>
      </c>
      <c r="L5" s="80" t="s">
        <v>23</v>
      </c>
      <c r="M5" s="80"/>
      <c r="N5" s="80"/>
      <c r="O5" s="80"/>
      <c r="P5" s="80"/>
      <c r="Q5" s="80"/>
      <c r="R5" s="80"/>
      <c r="S5" s="93"/>
      <c r="T5" s="80"/>
      <c r="U5" s="80"/>
      <c r="V5" s="80"/>
      <c r="W5" s="80"/>
      <c r="X5" s="69"/>
      <c r="Y5" s="44"/>
      <c r="Z5" s="44"/>
      <c r="AA5" s="44"/>
      <c r="AB5" s="44"/>
      <c r="AC5" s="44"/>
      <c r="AD5" s="135"/>
      <c r="AE5" s="135"/>
      <c r="AF5" s="135"/>
      <c r="AG5" s="67"/>
    </row>
    <row r="6" spans="1:33" s="68" customFormat="1" ht="15.75" customHeight="1">
      <c r="A6" s="84"/>
      <c r="B6" s="84"/>
      <c r="C6" s="93"/>
      <c r="D6" s="80"/>
      <c r="E6" s="80"/>
      <c r="F6" s="80"/>
      <c r="G6" s="80"/>
      <c r="H6" s="80"/>
      <c r="I6" s="80"/>
      <c r="J6" s="130"/>
      <c r="K6" s="80"/>
      <c r="L6" s="80"/>
      <c r="M6" s="80"/>
      <c r="N6" s="80"/>
      <c r="O6" s="80"/>
      <c r="P6" s="80"/>
      <c r="Q6" s="80"/>
      <c r="R6" s="80"/>
      <c r="S6" s="93"/>
      <c r="T6" s="80"/>
      <c r="U6" s="80"/>
      <c r="V6" s="80"/>
      <c r="W6" s="80"/>
      <c r="X6" s="69" t="s">
        <v>25</v>
      </c>
      <c r="Y6" s="44" t="s">
        <v>26</v>
      </c>
      <c r="Z6" s="44" t="s">
        <v>44</v>
      </c>
      <c r="AA6" s="44" t="s">
        <v>27</v>
      </c>
      <c r="AB6" s="44" t="s">
        <v>28</v>
      </c>
      <c r="AC6" s="44"/>
      <c r="AD6" s="135"/>
      <c r="AE6" s="135"/>
      <c r="AF6" s="135"/>
      <c r="AG6" s="67"/>
    </row>
    <row r="7" spans="1:33" s="68" customFormat="1" ht="27" customHeight="1">
      <c r="A7" s="85"/>
      <c r="B7" s="85"/>
      <c r="C7" s="107"/>
      <c r="D7" s="80"/>
      <c r="E7" s="80"/>
      <c r="F7" s="80"/>
      <c r="G7" s="80"/>
      <c r="H7" s="80"/>
      <c r="I7" s="80"/>
      <c r="J7" s="130"/>
      <c r="K7" s="80"/>
      <c r="L7" s="80"/>
      <c r="M7" s="80"/>
      <c r="N7" s="80"/>
      <c r="O7" s="80"/>
      <c r="P7" s="80"/>
      <c r="Q7" s="80"/>
      <c r="R7" s="80"/>
      <c r="S7" s="107"/>
      <c r="T7" s="80"/>
      <c r="U7" s="80"/>
      <c r="V7" s="80"/>
      <c r="W7" s="80"/>
      <c r="X7" s="69"/>
      <c r="Y7" s="44"/>
      <c r="Z7" s="44"/>
      <c r="AA7" s="44"/>
      <c r="AB7" s="44"/>
      <c r="AC7" s="44"/>
      <c r="AD7" s="135"/>
      <c r="AE7" s="135"/>
      <c r="AF7" s="135"/>
      <c r="AG7" s="67" t="s">
        <v>83</v>
      </c>
    </row>
    <row r="8" spans="1:33" s="68" customFormat="1" ht="12.75">
      <c r="A8" s="63"/>
      <c r="B8" s="43"/>
      <c r="C8" s="44" t="s">
        <v>29</v>
      </c>
      <c r="D8" s="44" t="s">
        <v>29</v>
      </c>
      <c r="E8" s="44" t="s">
        <v>29</v>
      </c>
      <c r="F8" s="44" t="s">
        <v>29</v>
      </c>
      <c r="G8" s="44" t="s">
        <v>29</v>
      </c>
      <c r="H8" s="44" t="s">
        <v>29</v>
      </c>
      <c r="I8" s="44" t="s">
        <v>29</v>
      </c>
      <c r="J8" s="64" t="s">
        <v>30</v>
      </c>
      <c r="K8" s="44" t="s">
        <v>29</v>
      </c>
      <c r="L8" s="44" t="s">
        <v>29</v>
      </c>
      <c r="M8" s="44" t="s">
        <v>31</v>
      </c>
      <c r="N8" s="44" t="s">
        <v>29</v>
      </c>
      <c r="O8" s="44" t="s">
        <v>31</v>
      </c>
      <c r="P8" s="44" t="s">
        <v>29</v>
      </c>
      <c r="Q8" s="44" t="s">
        <v>31</v>
      </c>
      <c r="R8" s="44" t="s">
        <v>29</v>
      </c>
      <c r="S8" s="44" t="s">
        <v>29</v>
      </c>
      <c r="T8" s="44" t="s">
        <v>32</v>
      </c>
      <c r="U8" s="44" t="s">
        <v>29</v>
      </c>
      <c r="V8" s="44" t="s">
        <v>29</v>
      </c>
      <c r="W8" s="44" t="s">
        <v>29</v>
      </c>
      <c r="X8" s="69"/>
      <c r="Y8" s="44"/>
      <c r="Z8" s="44"/>
      <c r="AA8" s="44"/>
      <c r="AB8" s="44"/>
      <c r="AC8" s="44"/>
      <c r="AD8" s="135"/>
      <c r="AE8" s="135"/>
      <c r="AF8" s="135"/>
      <c r="AG8" s="70"/>
    </row>
    <row r="9" spans="1:30" s="68" customFormat="1" ht="12.75">
      <c r="A9" s="46">
        <v>1</v>
      </c>
      <c r="B9" s="50" t="s">
        <v>38</v>
      </c>
      <c r="C9" s="49">
        <f>D9+K9+L9+N9+P9+R9+U9+S9+V9+W9</f>
        <v>4451317.2</v>
      </c>
      <c r="D9" s="49"/>
      <c r="E9" s="49"/>
      <c r="F9" s="49"/>
      <c r="G9" s="49"/>
      <c r="H9" s="49"/>
      <c r="I9" s="49"/>
      <c r="J9" s="48"/>
      <c r="K9" s="49"/>
      <c r="L9" s="49"/>
      <c r="M9" s="49"/>
      <c r="N9" s="49"/>
      <c r="O9" s="49"/>
      <c r="P9" s="49"/>
      <c r="Q9" s="49">
        <v>560</v>
      </c>
      <c r="R9" s="49">
        <v>4451317.2</v>
      </c>
      <c r="S9" s="49"/>
      <c r="T9" s="49"/>
      <c r="U9" s="49"/>
      <c r="V9" s="49"/>
      <c r="W9" s="49"/>
      <c r="X9" s="65"/>
      <c r="Y9" s="37"/>
      <c r="Z9" s="51"/>
      <c r="AA9" s="67"/>
      <c r="AB9" s="67"/>
      <c r="AC9" s="67"/>
      <c r="AD9" s="67"/>
    </row>
    <row r="10" spans="1:30" s="68" customFormat="1" ht="12.75">
      <c r="A10" s="62">
        <v>2</v>
      </c>
      <c r="B10" s="50" t="s">
        <v>40</v>
      </c>
      <c r="C10" s="49">
        <f>D10+K10+L10+N10+P10+R10+U10+S10+V10+W10</f>
        <v>4308062.4</v>
      </c>
      <c r="D10" s="49"/>
      <c r="E10" s="49"/>
      <c r="F10" s="49"/>
      <c r="G10" s="49"/>
      <c r="H10" s="49"/>
      <c r="I10" s="49"/>
      <c r="J10" s="48"/>
      <c r="K10" s="49"/>
      <c r="L10" s="49"/>
      <c r="M10" s="49"/>
      <c r="N10" s="49"/>
      <c r="O10" s="49"/>
      <c r="P10" s="49"/>
      <c r="Q10" s="49">
        <v>591.3</v>
      </c>
      <c r="R10" s="49">
        <v>4308062.4</v>
      </c>
      <c r="S10" s="49"/>
      <c r="T10" s="49"/>
      <c r="U10" s="49"/>
      <c r="V10" s="49"/>
      <c r="W10" s="49"/>
      <c r="X10" s="65"/>
      <c r="Y10" s="37"/>
      <c r="Z10" s="51"/>
      <c r="AA10" s="67"/>
      <c r="AB10" s="67"/>
      <c r="AC10" s="67"/>
      <c r="AD10" s="67"/>
    </row>
    <row r="11" spans="1:30" s="68" customFormat="1" ht="12.75">
      <c r="A11" s="62">
        <f>A10+1</f>
        <v>3</v>
      </c>
      <c r="B11" s="50" t="s">
        <v>41</v>
      </c>
      <c r="C11" s="49">
        <f>D11+K11+L11+N11+P11+R11+U11+S11+V11+W11</f>
        <v>4552503.6</v>
      </c>
      <c r="D11" s="49"/>
      <c r="E11" s="49"/>
      <c r="F11" s="49"/>
      <c r="G11" s="49"/>
      <c r="H11" s="49"/>
      <c r="I11" s="49"/>
      <c r="J11" s="48"/>
      <c r="K11" s="49"/>
      <c r="L11" s="49"/>
      <c r="M11" s="49"/>
      <c r="N11" s="49"/>
      <c r="O11" s="49"/>
      <c r="P11" s="49"/>
      <c r="Q11" s="49">
        <v>591.3</v>
      </c>
      <c r="R11" s="49">
        <v>4552503.6</v>
      </c>
      <c r="S11" s="49"/>
      <c r="T11" s="49"/>
      <c r="U11" s="49"/>
      <c r="V11" s="49"/>
      <c r="W11" s="49"/>
      <c r="X11" s="65"/>
      <c r="Y11" s="37"/>
      <c r="Z11" s="51"/>
      <c r="AA11" s="67"/>
      <c r="AB11" s="67"/>
      <c r="AC11" s="67"/>
      <c r="AD11" s="67"/>
    </row>
    <row r="12" spans="1:30" s="68" customFormat="1" ht="12.75">
      <c r="A12" s="62">
        <f>A11+1</f>
        <v>4</v>
      </c>
      <c r="B12" s="50" t="s">
        <v>42</v>
      </c>
      <c r="C12" s="49">
        <f>D12+K12+L12+N12+P12+R12+U12+S12+V12+W12</f>
        <v>6215103.6</v>
      </c>
      <c r="D12" s="49"/>
      <c r="E12" s="49"/>
      <c r="F12" s="49"/>
      <c r="G12" s="49"/>
      <c r="H12" s="49"/>
      <c r="I12" s="49"/>
      <c r="J12" s="48"/>
      <c r="K12" s="49"/>
      <c r="L12" s="49"/>
      <c r="M12" s="49"/>
      <c r="N12" s="49"/>
      <c r="O12" s="49"/>
      <c r="P12" s="49"/>
      <c r="Q12" s="49">
        <v>760.5</v>
      </c>
      <c r="R12" s="49">
        <v>6215103.6</v>
      </c>
      <c r="S12" s="49"/>
      <c r="T12" s="49"/>
      <c r="U12" s="49"/>
      <c r="V12" s="49"/>
      <c r="W12" s="49"/>
      <c r="X12" s="65"/>
      <c r="Y12" s="37"/>
      <c r="Z12" s="51"/>
      <c r="AA12" s="67"/>
      <c r="AB12" s="67"/>
      <c r="AC12" s="67"/>
      <c r="AD12" s="67"/>
    </row>
    <row r="13" spans="1:30" s="68" customFormat="1" ht="12.75">
      <c r="A13" s="62">
        <f>A12+1</f>
        <v>5</v>
      </c>
      <c r="B13" s="50" t="s">
        <v>43</v>
      </c>
      <c r="C13" s="49">
        <f>D13+K13+L13+N13+P13+R13+U13+S13+V13+W13</f>
        <v>6241214.4</v>
      </c>
      <c r="D13" s="49"/>
      <c r="E13" s="49"/>
      <c r="F13" s="49"/>
      <c r="G13" s="49"/>
      <c r="H13" s="49"/>
      <c r="I13" s="49"/>
      <c r="J13" s="48"/>
      <c r="K13" s="49"/>
      <c r="L13" s="49"/>
      <c r="M13" s="49"/>
      <c r="N13" s="49"/>
      <c r="O13" s="49"/>
      <c r="P13" s="49"/>
      <c r="Q13" s="49">
        <v>760.5</v>
      </c>
      <c r="R13" s="49">
        <v>6241214.4</v>
      </c>
      <c r="S13" s="49"/>
      <c r="T13" s="49"/>
      <c r="U13" s="49"/>
      <c r="V13" s="49"/>
      <c r="W13" s="49"/>
      <c r="X13" s="65"/>
      <c r="Y13" s="37"/>
      <c r="Z13" s="51"/>
      <c r="AA13" s="67"/>
      <c r="AB13" s="67"/>
      <c r="AC13" s="67"/>
      <c r="AD13" s="67"/>
    </row>
    <row r="14" spans="1:30" s="68" customFormat="1" ht="12.75">
      <c r="A14" s="62"/>
      <c r="B14" s="50" t="s">
        <v>33</v>
      </c>
      <c r="C14" s="49">
        <f aca="true" t="shared" si="0" ref="C14:W14">SUM(C9:C13)</f>
        <v>25768201.200000003</v>
      </c>
      <c r="D14" s="49">
        <f t="shared" si="0"/>
        <v>0</v>
      </c>
      <c r="E14" s="49">
        <f t="shared" si="0"/>
        <v>0</v>
      </c>
      <c r="F14" s="49">
        <f t="shared" si="0"/>
        <v>0</v>
      </c>
      <c r="G14" s="49">
        <f t="shared" si="0"/>
        <v>0</v>
      </c>
      <c r="H14" s="49">
        <f t="shared" si="0"/>
        <v>0</v>
      </c>
      <c r="I14" s="49">
        <f t="shared" si="0"/>
        <v>0</v>
      </c>
      <c r="J14" s="48">
        <f t="shared" si="0"/>
        <v>0</v>
      </c>
      <c r="K14" s="49">
        <f t="shared" si="0"/>
        <v>0</v>
      </c>
      <c r="L14" s="49">
        <f t="shared" si="0"/>
        <v>0</v>
      </c>
      <c r="M14" s="49">
        <f t="shared" si="0"/>
        <v>0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 t="shared" si="0"/>
        <v>3263.6</v>
      </c>
      <c r="R14" s="49">
        <f t="shared" si="0"/>
        <v>25768201.200000003</v>
      </c>
      <c r="S14" s="49">
        <f t="shared" si="0"/>
        <v>0</v>
      </c>
      <c r="T14" s="49">
        <f t="shared" si="0"/>
        <v>0</v>
      </c>
      <c r="U14" s="49">
        <f t="shared" si="0"/>
        <v>0</v>
      </c>
      <c r="V14" s="49">
        <f t="shared" si="0"/>
        <v>0</v>
      </c>
      <c r="W14" s="49">
        <f t="shared" si="0"/>
        <v>0</v>
      </c>
      <c r="X14" s="65"/>
      <c r="Y14" s="37"/>
      <c r="Z14" s="51"/>
      <c r="AA14" s="67"/>
      <c r="AB14" s="67"/>
      <c r="AC14" s="67"/>
      <c r="AD14" s="67"/>
    </row>
  </sheetData>
  <mergeCells count="27">
    <mergeCell ref="A1:W2"/>
    <mergeCell ref="AD2:AF2"/>
    <mergeCell ref="D4:I4"/>
    <mergeCell ref="J4:L4"/>
    <mergeCell ref="M4:N7"/>
    <mergeCell ref="O4:P7"/>
    <mergeCell ref="Q4:R7"/>
    <mergeCell ref="T4:U7"/>
    <mergeCell ref="V4:V7"/>
    <mergeCell ref="W4:W7"/>
    <mergeCell ref="AD4:AD8"/>
    <mergeCell ref="AE4:AE8"/>
    <mergeCell ref="AF4:AF8"/>
    <mergeCell ref="D5:D7"/>
    <mergeCell ref="C3:C7"/>
    <mergeCell ref="B3:B7"/>
    <mergeCell ref="A3:A7"/>
    <mergeCell ref="S4:S7"/>
    <mergeCell ref="K5:K7"/>
    <mergeCell ref="L5:L7"/>
    <mergeCell ref="E5:E7"/>
    <mergeCell ref="F5:F7"/>
    <mergeCell ref="G5:G7"/>
    <mergeCell ref="H5:H7"/>
    <mergeCell ref="I5:I7"/>
    <mergeCell ref="J5:J7"/>
    <mergeCell ref="D3:W3"/>
  </mergeCells>
  <conditionalFormatting sqref="B9:B14">
    <cfRule type="duplicateValues" priority="68" dxfId="0">
      <formula>AND(COUNTIF($B$9:$B$14,B9)&gt;1,NOT(ISBLANK(B9)))</formula>
    </cfRule>
  </conditionalFormatting>
  <printOptions/>
  <pageMargins left="0.2362204724409449" right="0.2362204724409449" top="0.5511811023622047" bottom="0.3937007874015748" header="0.31496062992125984" footer="0.2362204724409449"/>
  <pageSetup fitToHeight="0" fitToWidth="1" horizontalDpi="600" verticalDpi="600" orientation="landscape" paperSize="9" scale="53" r:id="rId1"/>
  <headerFooter>
    <oddFooter>&amp;CСтраница &amp;P&amp;RРаздел  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 topLeftCell="A1">
      <selection activeCell="D34" sqref="D34"/>
    </sheetView>
  </sheetViews>
  <sheetFormatPr defaultColWidth="9.140625" defaultRowHeight="15"/>
  <cols>
    <col min="1" max="1" width="24.28125" style="1" customWidth="1"/>
    <col min="2" max="2" width="9.140625" style="1" customWidth="1"/>
    <col min="3" max="3" width="17.28125" style="1" customWidth="1"/>
    <col min="4" max="4" width="16.57421875" style="1" customWidth="1"/>
    <col min="5" max="5" width="14.57421875" style="1" customWidth="1"/>
    <col min="6" max="6" width="17.8515625" style="1" customWidth="1"/>
    <col min="7" max="7" width="19.28125" style="1" customWidth="1"/>
    <col min="8" max="16384" width="9.140625" style="1" customWidth="1"/>
  </cols>
  <sheetData>
    <row r="3" spans="2:7" ht="15">
      <c r="B3" s="1" t="s">
        <v>60</v>
      </c>
      <c r="C3" s="1" t="s">
        <v>61</v>
      </c>
      <c r="D3" s="1">
        <v>2020</v>
      </c>
      <c r="E3" s="1">
        <v>2021</v>
      </c>
      <c r="F3" s="1">
        <v>2022</v>
      </c>
      <c r="G3" s="1" t="s">
        <v>81</v>
      </c>
    </row>
    <row r="4" spans="1:7" ht="15">
      <c r="A4" s="1" t="s">
        <v>62</v>
      </c>
      <c r="C4" s="8" t="e">
        <f>D4+E4+F4</f>
        <v>#REF!</v>
      </c>
      <c r="D4" s="8" t="e">
        <f>#REF!</f>
        <v>#REF!</v>
      </c>
      <c r="E4" s="8" t="e">
        <f>#REF!</f>
        <v>#REF!</v>
      </c>
      <c r="F4" s="8" t="e">
        <f>#REF!</f>
        <v>#REF!</v>
      </c>
      <c r="G4" s="8" t="e">
        <f>C4-#REF!</f>
        <v>#REF!</v>
      </c>
    </row>
    <row r="5" spans="1:7" ht="15">
      <c r="A5" s="1" t="s">
        <v>63</v>
      </c>
      <c r="C5" s="8" t="e">
        <f aca="true" t="shared" si="0" ref="C5:C21">D5+E5+F5</f>
        <v>#REF!</v>
      </c>
      <c r="D5" s="8" t="e">
        <f>#REF!</f>
        <v>#REF!</v>
      </c>
      <c r="E5" s="8" t="e">
        <f>#REF!</f>
        <v>#REF!</v>
      </c>
      <c r="F5" s="8" t="e">
        <f>#REF!</f>
        <v>#REF!</v>
      </c>
      <c r="G5" s="10" t="e">
        <f>C5-#REF!</f>
        <v>#REF!</v>
      </c>
    </row>
    <row r="6" spans="1:7" ht="15">
      <c r="A6" s="1" t="s">
        <v>64</v>
      </c>
      <c r="C6" s="8" t="e">
        <f t="shared" si="0"/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8" t="e">
        <f>C6-#REF!</f>
        <v>#REF!</v>
      </c>
    </row>
    <row r="7" spans="1:7" ht="15">
      <c r="A7" s="1" t="s">
        <v>65</v>
      </c>
      <c r="C7" s="8" t="e">
        <f t="shared" si="0"/>
        <v>#REF!</v>
      </c>
      <c r="D7" s="8" t="e">
        <f>#REF!</f>
        <v>#REF!</v>
      </c>
      <c r="E7" s="8" t="e">
        <f>#REF!</f>
        <v>#REF!</v>
      </c>
      <c r="F7" s="8" t="e">
        <f>#REF!</f>
        <v>#REF!</v>
      </c>
      <c r="G7" s="8" t="e">
        <f>C7-#REF!</f>
        <v>#REF!</v>
      </c>
    </row>
    <row r="8" spans="1:7" ht="15">
      <c r="A8" s="1" t="s">
        <v>66</v>
      </c>
      <c r="C8" s="8" t="e">
        <f t="shared" si="0"/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C8-#REF!</f>
        <v>#REF!</v>
      </c>
    </row>
    <row r="9" spans="1:7" ht="15">
      <c r="A9" s="1" t="s">
        <v>67</v>
      </c>
      <c r="C9" s="8" t="e">
        <f t="shared" si="0"/>
        <v>#REF!</v>
      </c>
      <c r="D9" s="8" t="e">
        <f>#REF!</f>
        <v>#REF!</v>
      </c>
      <c r="E9" s="8" t="e">
        <f>#REF!</f>
        <v>#REF!</v>
      </c>
      <c r="F9" s="8" t="e">
        <f>#REF!</f>
        <v>#REF!</v>
      </c>
      <c r="G9" s="8" t="e">
        <f>C9-#REF!</f>
        <v>#REF!</v>
      </c>
    </row>
    <row r="10" spans="1:7" ht="15">
      <c r="A10" s="1" t="s">
        <v>68</v>
      </c>
      <c r="C10" s="8" t="e">
        <f t="shared" si="0"/>
        <v>#REF!</v>
      </c>
      <c r="D10" s="8" t="e">
        <f>#REF!</f>
        <v>#REF!</v>
      </c>
      <c r="E10" s="8" t="e">
        <f>#REF!</f>
        <v>#REF!</v>
      </c>
      <c r="F10" s="8" t="e">
        <f>#REF!</f>
        <v>#REF!</v>
      </c>
      <c r="G10" s="10" t="e">
        <f>C10-#REF!</f>
        <v>#REF!</v>
      </c>
    </row>
    <row r="11" spans="1:7" ht="15">
      <c r="A11" s="1" t="s">
        <v>69</v>
      </c>
      <c r="C11" s="8" t="e">
        <f t="shared" si="0"/>
        <v>#REF!</v>
      </c>
      <c r="D11" s="8" t="e">
        <f>#REF!</f>
        <v>#REF!</v>
      </c>
      <c r="E11" s="8" t="e">
        <f>#REF!</f>
        <v>#REF!</v>
      </c>
      <c r="F11" s="8" t="e">
        <f>#REF!</f>
        <v>#REF!</v>
      </c>
      <c r="G11" s="11" t="e">
        <f>C11-#REF!</f>
        <v>#REF!</v>
      </c>
    </row>
    <row r="12" spans="1:7" ht="15">
      <c r="A12" s="1" t="s">
        <v>70</v>
      </c>
      <c r="C12" s="8" t="e">
        <f t="shared" si="0"/>
        <v>#REF!</v>
      </c>
      <c r="D12" s="8" t="e">
        <f>#REF!</f>
        <v>#REF!</v>
      </c>
      <c r="E12" s="8" t="e">
        <f>#REF!</f>
        <v>#REF!</v>
      </c>
      <c r="F12" s="8" t="e">
        <f>#REF!</f>
        <v>#REF!</v>
      </c>
      <c r="G12" s="11" t="e">
        <f>C12-#REF!</f>
        <v>#REF!</v>
      </c>
    </row>
    <row r="13" spans="1:7" ht="15">
      <c r="A13" s="1" t="s">
        <v>71</v>
      </c>
      <c r="C13" s="8" t="e">
        <f t="shared" si="0"/>
        <v>#REF!</v>
      </c>
      <c r="D13" s="8" t="e">
        <f>#REF!</f>
        <v>#REF!</v>
      </c>
      <c r="E13" s="8" t="e">
        <f>#REF!</f>
        <v>#REF!</v>
      </c>
      <c r="F13" s="8" t="e">
        <f>#REF!</f>
        <v>#REF!</v>
      </c>
      <c r="G13" s="8" t="e">
        <f>C13-#REF!</f>
        <v>#REF!</v>
      </c>
    </row>
    <row r="14" spans="1:7" ht="15">
      <c r="A14" s="1" t="s">
        <v>72</v>
      </c>
      <c r="C14" s="8" t="e">
        <f t="shared" si="0"/>
        <v>#REF!</v>
      </c>
      <c r="D14" s="8" t="e">
        <f>#REF!</f>
        <v>#REF!</v>
      </c>
      <c r="E14" s="8" t="e">
        <f>#REF!</f>
        <v>#REF!</v>
      </c>
      <c r="F14" s="8" t="e">
        <f>#REF!</f>
        <v>#REF!</v>
      </c>
      <c r="G14" s="8" t="e">
        <f>C14-#REF!</f>
        <v>#REF!</v>
      </c>
    </row>
    <row r="15" spans="1:7" ht="15">
      <c r="A15" s="1" t="s">
        <v>73</v>
      </c>
      <c r="C15" s="8" t="e">
        <f t="shared" si="0"/>
        <v>#REF!</v>
      </c>
      <c r="D15" s="8" t="e">
        <f>#REF!</f>
        <v>#REF!</v>
      </c>
      <c r="E15" s="8" t="e">
        <f>#REF!</f>
        <v>#REF!</v>
      </c>
      <c r="F15" s="8" t="e">
        <f>#REF!</f>
        <v>#REF!</v>
      </c>
      <c r="G15" s="8" t="e">
        <f>C15-#REF!</f>
        <v>#REF!</v>
      </c>
    </row>
    <row r="16" spans="1:7" ht="15">
      <c r="A16" s="1" t="s">
        <v>74</v>
      </c>
      <c r="C16" s="8" t="e">
        <f t="shared" si="0"/>
        <v>#REF!</v>
      </c>
      <c r="D16" s="8" t="e">
        <f>#REF!</f>
        <v>#REF!</v>
      </c>
      <c r="E16" s="8" t="e">
        <f>#REF!</f>
        <v>#REF!</v>
      </c>
      <c r="F16" s="8" t="e">
        <f>#REF!</f>
        <v>#REF!</v>
      </c>
      <c r="G16" s="8" t="e">
        <f>C16-#REF!</f>
        <v>#REF!</v>
      </c>
    </row>
    <row r="17" spans="1:7" ht="15">
      <c r="A17" s="1" t="s">
        <v>75</v>
      </c>
      <c r="C17" s="8" t="e">
        <f t="shared" si="0"/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C17-#REF!</f>
        <v>#REF!</v>
      </c>
    </row>
    <row r="18" spans="1:7" ht="15">
      <c r="A18" s="1" t="s">
        <v>76</v>
      </c>
      <c r="C18" s="8" t="e">
        <f t="shared" si="0"/>
        <v>#REF!</v>
      </c>
      <c r="D18" s="8" t="e">
        <f>#REF!</f>
        <v>#REF!</v>
      </c>
      <c r="E18" s="8" t="e">
        <f>#REF!</f>
        <v>#REF!</v>
      </c>
      <c r="F18" s="8" t="e">
        <f>#REF!</f>
        <v>#REF!</v>
      </c>
      <c r="G18" s="8" t="e">
        <f>C18-#REF!</f>
        <v>#REF!</v>
      </c>
    </row>
    <row r="19" spans="1:7" ht="15">
      <c r="A19" s="1" t="s">
        <v>77</v>
      </c>
      <c r="C19" s="8" t="e">
        <f t="shared" si="0"/>
        <v>#REF!</v>
      </c>
      <c r="D19" s="8" t="e">
        <f>#REF!</f>
        <v>#REF!</v>
      </c>
      <c r="E19" s="8" t="e">
        <f>#REF!</f>
        <v>#REF!</v>
      </c>
      <c r="F19" s="8" t="e">
        <f>#REF!</f>
        <v>#REF!</v>
      </c>
      <c r="G19" s="8" t="e">
        <f>C19-#REF!</f>
        <v>#REF!</v>
      </c>
    </row>
    <row r="20" spans="1:7" ht="15">
      <c r="A20" s="1" t="s">
        <v>78</v>
      </c>
      <c r="C20" s="8" t="e">
        <f t="shared" si="0"/>
        <v>#REF!</v>
      </c>
      <c r="D20" s="8" t="e">
        <f>#REF!</f>
        <v>#REF!</v>
      </c>
      <c r="E20" s="8" t="e">
        <f>#REF!</f>
        <v>#REF!</v>
      </c>
      <c r="F20" s="8" t="e">
        <f>#REF!</f>
        <v>#REF!</v>
      </c>
      <c r="G20" s="11" t="e">
        <f>C20-#REF!</f>
        <v>#REF!</v>
      </c>
    </row>
    <row r="21" spans="1:7" ht="15">
      <c r="A21" s="1" t="s">
        <v>79</v>
      </c>
      <c r="C21" s="8" t="e">
        <f t="shared" si="0"/>
        <v>#REF!</v>
      </c>
      <c r="D21" s="8" t="e">
        <f>#REF!</f>
        <v>#REF!</v>
      </c>
      <c r="E21" s="8" t="e">
        <f>#REF!</f>
        <v>#REF!</v>
      </c>
      <c r="F21" s="8" t="e">
        <f>#REF!</f>
        <v>#REF!</v>
      </c>
      <c r="G21" s="8" t="e">
        <f>C21-#REF!</f>
        <v>#REF!</v>
      </c>
    </row>
    <row r="22" spans="5:6" ht="15">
      <c r="E22" s="8"/>
      <c r="F22" s="8"/>
    </row>
    <row r="23" spans="5:6" ht="15">
      <c r="E23" s="8"/>
      <c r="F23" s="8"/>
    </row>
    <row r="24" spans="1:7" ht="15">
      <c r="A24" s="1" t="s">
        <v>61</v>
      </c>
      <c r="B24" s="1" t="e">
        <f>#REF!</f>
        <v>#REF!</v>
      </c>
      <c r="C24" s="8" t="e">
        <f>SUM(C4:C22)</f>
        <v>#REF!</v>
      </c>
      <c r="D24" s="8" t="e">
        <f>SUM(D4:D21)</f>
        <v>#REF!</v>
      </c>
      <c r="E24" s="8" t="e">
        <f>SUM(E4:E21)</f>
        <v>#REF!</v>
      </c>
      <c r="F24" s="8" t="e">
        <f>SUM(F4:F21)</f>
        <v>#REF!</v>
      </c>
      <c r="G24" s="8" t="e">
        <f>C24-#REF!</f>
        <v>#REF!</v>
      </c>
    </row>
    <row r="26" spans="1:6" ht="15">
      <c r="A26" s="1" t="s">
        <v>80</v>
      </c>
      <c r="B26" s="1">
        <v>177</v>
      </c>
      <c r="C26" s="8">
        <f>D26+E26+F26</f>
        <v>1820186772.2199998</v>
      </c>
      <c r="D26" s="8">
        <v>1356759812.56</v>
      </c>
      <c r="E26" s="1">
        <v>187839468.58</v>
      </c>
      <c r="F26" s="1">
        <v>275587491.08</v>
      </c>
    </row>
    <row r="27" ht="15">
      <c r="B27" s="1">
        <v>470</v>
      </c>
    </row>
    <row r="29" spans="1:6" ht="15">
      <c r="A29" s="1" t="s">
        <v>82</v>
      </c>
      <c r="C29" s="8" t="e">
        <f>D29+E29+F29</f>
        <v>#REF!</v>
      </c>
      <c r="D29" s="8" t="e">
        <f>#REF!</f>
        <v>#REF!</v>
      </c>
      <c r="E29" s="8" t="e">
        <f>#REF!</f>
        <v>#REF!</v>
      </c>
      <c r="F29" s="8" t="e">
        <f>#REF!</f>
        <v>#REF!</v>
      </c>
    </row>
    <row r="30" spans="3:6" ht="15">
      <c r="C30" s="8">
        <f>D30+E30+F30</f>
        <v>1820186772.2199998</v>
      </c>
      <c r="D30" s="8">
        <v>1356759812.56</v>
      </c>
      <c r="E30" s="1">
        <v>187839468.58</v>
      </c>
      <c r="F30" s="1">
        <v>275587491.08</v>
      </c>
    </row>
    <row r="31" spans="3:6" ht="15">
      <c r="C31" s="8" t="e">
        <f>SUM(C29:C30)</f>
        <v>#REF!</v>
      </c>
      <c r="D31" s="8" t="e">
        <f>SUM(D29:D30)</f>
        <v>#REF!</v>
      </c>
      <c r="E31" s="8" t="e">
        <f>SUM(E29:E30)</f>
        <v>#REF!</v>
      </c>
      <c r="F31" s="8" t="e">
        <f>SUM(F29:F30)</f>
        <v>#REF!</v>
      </c>
    </row>
    <row r="32" spans="1:4" ht="15">
      <c r="A32" s="9"/>
      <c r="C32" s="8"/>
      <c r="D32" s="8"/>
    </row>
  </sheetData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plo.lan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Яковлевна Макарова</dc:creator>
  <cp:keywords/>
  <dc:description/>
  <cp:lastModifiedBy>Пользователь Windows</cp:lastModifiedBy>
  <cp:lastPrinted>2020-09-24T12:57:51Z</cp:lastPrinted>
  <dcterms:created xsi:type="dcterms:W3CDTF">2019-06-18T13:49:47Z</dcterms:created>
  <dcterms:modified xsi:type="dcterms:W3CDTF">2020-09-24T14:06:49Z</dcterms:modified>
  <cp:category/>
  <cp:version/>
  <cp:contentType/>
  <cp:contentStatus/>
</cp:coreProperties>
</file>