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<sst xmlns="http://schemas.openxmlformats.org/spreadsheetml/2006/main" count="316" uniqueCount="107">
  <si>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</si>
  <si>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</si>
  <si>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</si>
  <si>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</si>
  <si>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</si>
  <si>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</si>
  <si>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</si>
  <si>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</si>
  <si>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</si>
  <si>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</si>
  <si>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</si>
  <si>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</si>
  <si>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</si>
  <si>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</si>
  <si>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</si>
  <si>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</si>
  <si>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</si>
  <si>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</si>
  <si>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</si>
  <si>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</si>
  <si>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</si>
  <si>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</si>
  <si>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</si>
  <si>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</si>
  <si>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</si>
  <si>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</si>
  <si>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</si>
  <si>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</si>
  <si>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</si>
  <si>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</si>
  <si>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</si>
  <si>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</si>
  <si>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</si>
  <si>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</si>
  <si>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</si>
  <si>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</si>
  <si>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</si>
  <si>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</si>
  <si>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</si>
  <si>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</si>
  <si>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</si>
  <si>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</si>
  <si>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</si>
  <si>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</si>
  <si>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</si>
  <si>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</si>
  <si>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</si>
  <si>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</si>
  <si>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</si>
  <si>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</si>
  <si>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</si>
  <si>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</si>
  <si>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</si>
  <si>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</si>
  <si>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</si>
  <si>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</si>
  <si>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</si>
  <si>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</si>
  <si>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</si>
  <si>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</si>
  <si>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_______________________________ Е. Ю. Никонова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</si>
  <si>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</si>
  <si>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</si>
  <si>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</si>
  <si>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Обеспечений первичных мер пожарной безопасности
(15120)</t>
  </si>
  <si>
    <t>Профилактика экстремизма и терроризма
(15690)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</si>
  <si>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</si>
  <si>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</si>
  <si>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</si>
  <si>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</si>
  <si>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</si>
  <si>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</si>
  <si>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</si>
  <si>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</si>
  <si>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 xml:space="preserve">Наименование подпрограммы, мероприятия </t>
  </si>
  <si>
    <t>Обеспечение деятельности подведомственных учреждений (12900)</t>
  </si>
  <si>
    <t>Мероприятия в области жилищного хозяйства (15210)</t>
  </si>
  <si>
    <t>Мероприятия в области коммунального хозяйства (15220)</t>
  </si>
  <si>
    <t>Мероприятия в области благоустройства (15420)</t>
  </si>
  <si>
    <t>Мероприятия по энергосбережению и повышению энергетической эффективности (15530)</t>
  </si>
  <si>
    <t>Ремонт автомобильных дорог общего пользования местного значения (16230)</t>
  </si>
  <si>
    <t>Предоставление социальных выплат на приобретение (строительство жилья молодым семьям) (L4970)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</si>
  <si>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(16400)
</t>
  </si>
  <si>
    <t>1.16.</t>
  </si>
  <si>
    <t>1.17.</t>
  </si>
  <si>
    <t>Организация и содержание мест захоронений (15410)</t>
  </si>
  <si>
    <t>Техническое обслуживание построенных распределительных газопроводов и  газопроводов-вводов (17100)</t>
  </si>
  <si>
    <t xml:space="preserve"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</t>
  </si>
  <si>
    <t>и.о.главы администрации МО Большеколпанское сельское поселение</t>
  </si>
  <si>
    <t>Мероприятия по обеспечению безопасности с использованием уличного видеонаблюдения на территории поселения
(15110)</t>
  </si>
  <si>
    <t>за январь-март 2024 г.</t>
  </si>
  <si>
    <t>За 1 квартал 2024 г.</t>
  </si>
  <si>
    <t>Запланированный объем финансирования на 1 квартал 2024 г.</t>
  </si>
  <si>
    <t xml:space="preserve">Мероприятия в целях реализации областного закона от 15 января 2018 года № 3-оз "Обустройство детской игровой площадки по адресу: дер. Большие Колпаны, ул. Садовая, уч. 1а, д. 1" (S4661)
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</si>
  <si>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-"Обустройство детской игровой площадки в дер. Тихковицы, уч. 4а" (S4770)</t>
  </si>
  <si>
    <t>Региональный проект «Благоустройство сельских территорий Ленинградской области»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</si>
  <si>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оборудования детской площадки  по адресу: дер.Ротково,  участок 22в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</si>
  <si>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оборудования детской площадки по адресу: дер.Новое Хинколово, ул. Карьерная , участок 2А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</si>
  <si>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и оборудование детской игровой площадки  по адресу: с. Никольское , ул. Меньковская , участок 7Б (S4840)</t>
  </si>
  <si>
    <t>Мероприятия по организации уличного освещения (15380)</t>
  </si>
  <si>
    <t>Мероприятия по сбору и удалению твердых коммунальных отходов (ТКО) с несанкционированных свалок (16720)</t>
  </si>
  <si>
    <t>6.</t>
  </si>
  <si>
    <t>6.1.</t>
  </si>
  <si>
    <t>Ведущий специалист по НФА</t>
  </si>
  <si>
    <t>_______________________________ О.А.Иешина</t>
  </si>
  <si>
    <t xml:space="preserve">                                                                                                                                           ________________________ Е.В.Ильина </t>
  </si>
  <si>
    <t>" 22 " апреля 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</si>
</sst>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47" fillId="13" borderId="10" xfId="0" applyFont="1" applyFill="1" applyBorder="1" applyAlignment="1">
      <alignment horizontal="center" vertical="center" wrapText="1"/>
    </xf>
    <xf numFmtId="176" fontId="47" fillId="13" borderId="10" xfId="0" applyNumberFormat="1" applyFont="1" applyFill="1" applyBorder="1" applyAlignment="1">
      <alignment horizontal="center" vertical="center" wrapText="1"/>
    </xf>
    <xf numFmtId="4" fontId="48" fillId="6" borderId="10" xfId="0" applyNumberFormat="1" applyFont="1" applyFill="1" applyBorder="1" applyAlignment="1">
      <alignment horizontal="center" vertical="center" wrapText="1"/>
    </xf>
    <xf numFmtId="176" fontId="48" fillId="6" borderId="10" xfId="0" applyNumberFormat="1" applyFont="1" applyFill="1" applyBorder="1" applyAlignment="1">
      <alignment horizontal="center" vertical="center" wrapText="1"/>
    </xf>
    <xf numFmtId="176" fontId="48" fillId="6" borderId="10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 wrapText="1"/>
    </xf>
    <xf numFmtId="176" fontId="49" fillId="6" borderId="10" xfId="0" applyNumberFormat="1" applyFont="1" applyFill="1" applyBorder="1" applyAlignment="1">
      <alignment horizontal="center" vertical="center" wrapText="1"/>
    </xf>
    <xf numFmtId="4" fontId="48" fillId="17" borderId="10" xfId="0" applyNumberFormat="1" applyFont="1" applyFill="1" applyBorder="1" applyAlignment="1">
      <alignment horizontal="center" vertical="center" wrapText="1"/>
    </xf>
    <xf numFmtId="176" fontId="48" fillId="17" borderId="10" xfId="0" applyNumberFormat="1" applyFont="1" applyFill="1" applyBorder="1" applyAlignment="1">
      <alignment horizontal="center" vertical="center" wrapText="1"/>
    </xf>
    <xf numFmtId="4" fontId="50" fillId="18" borderId="10" xfId="0" applyNumberFormat="1" applyFont="1" applyFill="1" applyBorder="1" applyAlignment="1">
      <alignment horizontal="center" vertical="center" wrapText="1"/>
    </xf>
    <xf numFmtId="176" fontId="50" fillId="18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8" fillId="6" borderId="10" xfId="0" applyNumberFormat="1" applyFont="1" applyFill="1" applyBorder="1" applyAlignment="1">
      <alignment horizontal="center" vertical="center" wrapText="1"/>
    </xf>
    <xf numFmtId="176" fontId="49" fillId="6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4" fontId="48" fillId="6" borderId="10" xfId="0" applyNumberFormat="1" applyFont="1" applyFill="1" applyBorder="1" applyAlignment="1">
      <alignment horizontal="center" vertical="center" wrapText="1"/>
    </xf>
    <xf numFmtId="176" fontId="48" fillId="6" borderId="10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 wrapText="1"/>
    </xf>
    <xf numFmtId="176" fontId="49" fillId="6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17" borderId="10" xfId="0" applyNumberFormat="1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17" borderId="10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Alignment="1">
      <alignment/>
    </xf>
    <xf numFmtId="4" fontId="50" fillId="15" borderId="10" xfId="0" applyNumberFormat="1" applyFont="1" applyFill="1" applyBorder="1" applyAlignment="1">
      <alignment horizontal="center" vertical="center" wrapText="1"/>
    </xf>
    <xf numFmtId="176" fontId="50" fillId="15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0" fillId="18" borderId="10" xfId="0" applyFont="1" applyFill="1" applyBorder="1" applyAlignment="1">
      <alignment horizontal="center" vertical="center" wrapText="1"/>
    </xf>
    <xf numFmtId="4" fontId="50" fillId="18" borderId="10" xfId="0" applyNumberFormat="1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vertical="center" wrapText="1"/>
    </xf>
    <xf numFmtId="4" fontId="48" fillId="17" borderId="10" xfId="0" applyNumberFormat="1" applyFont="1" applyFill="1" applyBorder="1" applyAlignment="1">
      <alignment horizontal="center" vertical="center" wrapText="1"/>
    </xf>
    <xf numFmtId="176" fontId="50" fillId="18" borderId="10" xfId="0" applyNumberFormat="1" applyFont="1" applyFill="1" applyBorder="1" applyAlignment="1">
      <alignment horizontal="center" vertical="center" wrapText="1"/>
    </xf>
    <xf numFmtId="0" fontId="48" fillId="17" borderId="13" xfId="0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50" fillId="18" borderId="13" xfId="0" applyFont="1" applyFill="1" applyBorder="1" applyAlignment="1">
      <alignment horizontal="left" vertical="center" wrapText="1"/>
    </xf>
    <xf numFmtId="0" fontId="54" fillId="18" borderId="14" xfId="0" applyFont="1" applyFill="1" applyBorder="1" applyAlignment="1">
      <alignment vertical="center"/>
    </xf>
    <xf numFmtId="0" fontId="54" fillId="18" borderId="15" xfId="0" applyFont="1" applyFill="1" applyBorder="1" applyAlignment="1">
      <alignment vertical="center"/>
    </xf>
    <xf numFmtId="0" fontId="54" fillId="18" borderId="16" xfId="0" applyFont="1" applyFill="1" applyBorder="1" applyAlignment="1">
      <alignment vertical="center"/>
    </xf>
    <xf numFmtId="0" fontId="54" fillId="18" borderId="0" xfId="0" applyFont="1" applyFill="1" applyAlignment="1">
      <alignment vertical="center"/>
    </xf>
    <xf numFmtId="0" fontId="54" fillId="18" borderId="17" xfId="0" applyFont="1" applyFill="1" applyBorder="1" applyAlignment="1">
      <alignment vertical="center"/>
    </xf>
    <xf numFmtId="0" fontId="54" fillId="18" borderId="18" xfId="0" applyFont="1" applyFill="1" applyBorder="1" applyAlignment="1">
      <alignment vertical="center"/>
    </xf>
    <xf numFmtId="0" fontId="54" fillId="18" borderId="19" xfId="0" applyFont="1" applyFill="1" applyBorder="1" applyAlignment="1">
      <alignment vertical="center"/>
    </xf>
    <xf numFmtId="0" fontId="54" fillId="18" borderId="20" xfId="0" applyFont="1" applyFill="1" applyBorder="1" applyAlignment="1">
      <alignment vertical="center"/>
    </xf>
    <xf numFmtId="0" fontId="50" fillId="15" borderId="10" xfId="0" applyFont="1" applyFill="1" applyBorder="1" applyAlignment="1">
      <alignment horizontal="center" vertical="center" wrapText="1"/>
    </xf>
    <xf numFmtId="4" fontId="50" fillId="15" borderId="10" xfId="0" applyNumberFormat="1" applyFont="1" applyFill="1" applyBorder="1" applyAlignment="1">
      <alignment horizontal="center" vertical="center" wrapText="1"/>
    </xf>
    <xf numFmtId="176" fontId="50" fillId="15" borderId="10" xfId="0" applyNumberFormat="1" applyFont="1" applyFill="1" applyBorder="1" applyAlignment="1">
      <alignment horizontal="center" vertical="center" wrapText="1"/>
    </xf>
    <xf numFmtId="176" fontId="48" fillId="17" borderId="10" xfId="0" applyNumberFormat="1" applyFont="1" applyFill="1" applyBorder="1" applyAlignment="1">
      <alignment horizontal="center" vertical="center" wrapText="1"/>
    </xf>
    <xf numFmtId="4" fontId="48" fillId="6" borderId="10" xfId="0" applyNumberFormat="1" applyFont="1" applyFill="1" applyBorder="1" applyAlignment="1">
      <alignment horizontal="center" vertical="center" wrapText="1"/>
    </xf>
    <xf numFmtId="176" fontId="49" fillId="6" borderId="10" xfId="0" applyNumberFormat="1" applyFont="1" applyFill="1" applyBorder="1" applyAlignment="1">
      <alignment horizontal="center" vertical="center" wrapText="1"/>
    </xf>
    <xf numFmtId="4" fontId="48" fillId="6" borderId="11" xfId="0" applyNumberFormat="1" applyFont="1" applyFill="1" applyBorder="1" applyAlignment="1">
      <alignment horizontal="center" vertical="center" wrapText="1"/>
    </xf>
    <xf numFmtId="4" fontId="48" fillId="6" borderId="21" xfId="0" applyNumberFormat="1" applyFont="1" applyFill="1" applyBorder="1" applyAlignment="1">
      <alignment horizontal="center" vertical="center" wrapText="1"/>
    </xf>
    <xf numFmtId="4" fontId="48" fillId="6" borderId="12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 wrapText="1"/>
    </xf>
    <xf numFmtId="4" fontId="49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176" fontId="48" fillId="6" borderId="11" xfId="0" applyNumberFormat="1" applyFont="1" applyFill="1" applyBorder="1" applyAlignment="1">
      <alignment horizontal="center" vertical="center" wrapText="1"/>
    </xf>
    <xf numFmtId="176" fontId="48" fillId="6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49" fillId="0" borderId="21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0" fontId="48" fillId="6" borderId="2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4" fontId="49" fillId="6" borderId="21" xfId="0" applyNumberFormat="1" applyFont="1" applyFill="1" applyBorder="1" applyAlignment="1">
      <alignment horizontal="center" vertical="center" wrapText="1"/>
    </xf>
    <xf numFmtId="4" fontId="49" fillId="6" borderId="12" xfId="0" applyNumberFormat="1" applyFont="1" applyFill="1" applyBorder="1" applyAlignment="1">
      <alignment horizontal="center" vertical="center" wrapText="1"/>
    </xf>
    <xf numFmtId="176" fontId="49" fillId="6" borderId="11" xfId="0" applyNumberFormat="1" applyFont="1" applyFill="1" applyBorder="1" applyAlignment="1">
      <alignment horizontal="center" vertical="center" wrapText="1"/>
    </xf>
    <xf numFmtId="176" fontId="49" fillId="6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21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6" borderId="10" xfId="0" applyNumberFormat="1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4" fontId="48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48" fillId="6" borderId="10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/>
    </xf>
    <xf numFmtId="0" fontId="48" fillId="6" borderId="2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0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wrapText="1"/>
    </xf>
    <xf numFmtId="0" fontId="56" fillId="0" borderId="19" xfId="0" applyFont="1" applyBorder="1" applyAlignment="1">
      <alignment horizontal="right" wrapText="1"/>
    </xf>
    <xf numFmtId="0" fontId="48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6" xfId="0" applyFont="1" applyFill="1" applyBorder="1" applyAlignment="1">
      <alignment horizontal="center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19" xfId="0" applyFont="1" applyFill="1" applyBorder="1" applyAlignment="1">
      <alignment horizontal="center" vertical="center" wrapText="1"/>
    </xf>
    <xf numFmtId="0" fontId="48" fillId="6" borderId="2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47" fillId="13" borderId="22" xfId="0" applyFont="1" applyFill="1" applyBorder="1" applyAlignment="1">
      <alignment horizontal="center" vertical="center"/>
    </xf>
    <xf numFmtId="0" fontId="55" fillId="13" borderId="24" xfId="0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176" fontId="47" fillId="13" borderId="11" xfId="0" applyNumberFormat="1" applyFont="1" applyFill="1" applyBorder="1" applyAlignment="1">
      <alignment horizontal="center" vertical="center" wrapText="1"/>
    </xf>
    <xf numFmtId="176" fontId="55" fillId="13" borderId="12" xfId="0" applyNumberFormat="1" applyFont="1" applyFill="1" applyBorder="1" applyAlignment="1">
      <alignment horizontal="center" vertical="center" wrapText="1"/>
    </xf>
    <xf numFmtId="0" fontId="47" fillId="13" borderId="21" xfId="0" applyFont="1" applyFill="1" applyBorder="1" applyAlignment="1">
      <alignment horizontal="center" vertical="center" wrapText="1"/>
    </xf>
    <xf numFmtId="0" fontId="55" fillId="13" borderId="21" xfId="0" applyFont="1" applyFill="1" applyBorder="1" applyAlignment="1">
      <alignment horizontal="center" vertical="center" wrapText="1"/>
    </xf>
    <xf numFmtId="0" fontId="55" fillId="13" borderId="12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55" fillId="13" borderId="18" xfId="0" applyFont="1" applyFill="1" applyBorder="1" applyAlignment="1">
      <alignment horizontal="center" vertical="center" wrapText="1"/>
    </xf>
    <xf numFmtId="0" fontId="55" fillId="13" borderId="19" xfId="0" applyFont="1" applyFill="1" applyBorder="1" applyAlignment="1">
      <alignment horizontal="center" vertical="center" wrapText="1"/>
    </xf>
    <xf numFmtId="0" fontId="55" fillId="13" borderId="20" xfId="0" applyFont="1" applyFill="1" applyBorder="1" applyAlignment="1">
      <alignment horizontal="center" vertical="center" wrapText="1"/>
    </xf>
    <xf numFmtId="4" fontId="50" fillId="18" borderId="11" xfId="0" applyNumberFormat="1" applyFont="1" applyFill="1" applyBorder="1" applyAlignment="1">
      <alignment horizontal="center" vertical="center" wrapText="1"/>
    </xf>
    <xf numFmtId="4" fontId="54" fillId="18" borderId="12" xfId="0" applyNumberFormat="1" applyFont="1" applyFill="1" applyBorder="1" applyAlignment="1">
      <alignment horizontal="center" vertical="center" wrapText="1"/>
    </xf>
    <xf numFmtId="4" fontId="50" fillId="15" borderId="11" xfId="0" applyNumberFormat="1" applyFont="1" applyFill="1" applyBorder="1" applyAlignment="1">
      <alignment horizontal="center" vertical="center" wrapText="1"/>
    </xf>
    <xf numFmtId="4" fontId="54" fillId="15" borderId="12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 wrapText="1"/>
    </xf>
    <xf numFmtId="0" fontId="56" fillId="0" borderId="14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:S12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5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6" customWidth="1"/>
    <col min="19" max="19" width="3.140625" style="6" customWidth="1"/>
    <col min="20" max="20" width="8.8515625" style="18" customWidth="1"/>
  </cols>
  <sheetData>
    <row r="1" spans="1:19" ht="15">
      <c r="A1" s="78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" customHeight="1">
      <c r="A2" s="78" t="s">
        <v>88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4.25" hidden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4.25">
      <c r="A4" s="166" t="s">
        <v>105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21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6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10" t="s">
        <v>106</v>
      </c>
      <c r="L6" s="211"/>
      <c r="M6" s="209"/>
      <c r="N6" s="209"/>
      <c r="O6" s="209"/>
      <c r="P6" s="209"/>
      <c r="Q6" s="209"/>
      <c r="R6" s="209"/>
      <c r="S6" s="209"/>
    </row>
    <row r="7" spans="1:19" ht="14.25" customHeight="1">
      <c r="A7" s="184" t="s">
        <v>73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</row>
    <row r="8" spans="1:19" ht="36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19" ht="14.25" customHeight="1">
      <c r="A9" s="188" t="s">
        <v>90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1:19" ht="14.25">
      <c r="A10" s="190" t="s">
        <v>7</v>
      </c>
      <c r="B10" s="199" t="s">
        <v>74</v>
      </c>
      <c r="C10" s="200"/>
      <c r="D10" s="201"/>
      <c r="E10" s="199" t="s">
        <v>0</v>
      </c>
      <c r="F10" s="200"/>
      <c r="G10" s="201"/>
      <c r="H10" s="192" t="s">
        <v>91</v>
      </c>
      <c r="I10" s="197"/>
      <c r="J10" s="197"/>
      <c r="K10" s="198"/>
      <c r="L10" s="192" t="s">
        <v>27</v>
      </c>
      <c r="M10" s="196"/>
      <c r="N10" s="196"/>
      <c r="O10" s="196"/>
      <c r="P10" s="197"/>
      <c r="Q10" s="197"/>
      <c r="R10" s="197"/>
      <c r="S10" s="198"/>
    </row>
    <row r="11" spans="1:19" ht="60" customHeight="1">
      <c r="A11" s="191"/>
      <c r="B11" s="202"/>
      <c r="C11" s="203"/>
      <c r="D11" s="204"/>
      <c r="E11" s="202"/>
      <c r="F11" s="203"/>
      <c r="G11" s="204"/>
      <c r="H11" s="192" t="s">
        <v>92</v>
      </c>
      <c r="I11" s="198"/>
      <c r="J11" s="7" t="s">
        <v>26</v>
      </c>
      <c r="K11" s="8" t="s">
        <v>1</v>
      </c>
      <c r="L11" s="192" t="s">
        <v>28</v>
      </c>
      <c r="M11" s="197"/>
      <c r="N11" s="197"/>
      <c r="O11" s="198"/>
      <c r="P11" s="192" t="s">
        <v>26</v>
      </c>
      <c r="Q11" s="193"/>
      <c r="R11" s="194" t="s">
        <v>1</v>
      </c>
      <c r="S11" s="195"/>
    </row>
    <row r="12" spans="1:19" ht="25.5" customHeight="1">
      <c r="A12" s="149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ht="14.25">
      <c r="A13" s="152" t="s">
        <v>14</v>
      </c>
      <c r="B13" s="68" t="s">
        <v>95</v>
      </c>
      <c r="C13" s="151"/>
      <c r="D13" s="151"/>
      <c r="E13" s="68" t="s">
        <v>2</v>
      </c>
      <c r="F13" s="68"/>
      <c r="G13" s="68"/>
      <c r="H13" s="111">
        <f>H18+H23</f>
        <v>0</v>
      </c>
      <c r="I13" s="116"/>
      <c r="J13" s="9">
        <f>J18+J23</f>
        <v>0</v>
      </c>
      <c r="K13" s="10">
        <f aca="true" t="shared" si="0" ref="K13:K18">IF(H13=0,0,J13/H13*100)</f>
        <v>0</v>
      </c>
      <c r="L13" s="109">
        <f>L14+L15+L16+T13+L17</f>
        <v>1165.6999999999998</v>
      </c>
      <c r="M13" s="109"/>
      <c r="N13" s="109"/>
      <c r="O13" s="109"/>
      <c r="P13" s="109">
        <f>P14+P15+P16+P17</f>
        <v>0</v>
      </c>
      <c r="Q13" s="109"/>
      <c r="R13" s="110">
        <f aca="true" t="shared" si="1" ref="R13:R27">IF(L13=0,0,P13/L13*100)</f>
        <v>0</v>
      </c>
      <c r="S13" s="110"/>
    </row>
    <row r="14" spans="1:19" ht="14.25">
      <c r="A14" s="152"/>
      <c r="B14" s="151"/>
      <c r="C14" s="151"/>
      <c r="D14" s="151"/>
      <c r="E14" s="68" t="s">
        <v>31</v>
      </c>
      <c r="F14" s="68"/>
      <c r="G14" s="68"/>
      <c r="H14" s="115">
        <f>H19+H24</f>
        <v>0</v>
      </c>
      <c r="I14" s="116"/>
      <c r="J14" s="12">
        <f>J19+J24</f>
        <v>0</v>
      </c>
      <c r="K14" s="11">
        <f t="shared" si="0"/>
        <v>0</v>
      </c>
      <c r="L14" s="114">
        <f>L19+L24</f>
        <v>0</v>
      </c>
      <c r="M14" s="114"/>
      <c r="N14" s="114"/>
      <c r="O14" s="114"/>
      <c r="P14" s="114">
        <f>P19+P24</f>
        <v>0</v>
      </c>
      <c r="Q14" s="114"/>
      <c r="R14" s="110">
        <f t="shared" si="1"/>
        <v>0</v>
      </c>
      <c r="S14" s="110"/>
    </row>
    <row r="15" spans="1:19" ht="14.25">
      <c r="A15" s="152"/>
      <c r="B15" s="151"/>
      <c r="C15" s="151"/>
      <c r="D15" s="151"/>
      <c r="E15" s="68" t="s">
        <v>4</v>
      </c>
      <c r="F15" s="68"/>
      <c r="G15" s="68"/>
      <c r="H15" s="115">
        <f>H20+H25</f>
        <v>0</v>
      </c>
      <c r="I15" s="116"/>
      <c r="J15" s="12">
        <f>J20+J25</f>
        <v>0</v>
      </c>
      <c r="K15" s="11">
        <f t="shared" si="0"/>
        <v>0</v>
      </c>
      <c r="L15" s="114">
        <f>L20+L25</f>
        <v>819.3</v>
      </c>
      <c r="M15" s="114"/>
      <c r="N15" s="114"/>
      <c r="O15" s="114"/>
      <c r="P15" s="114">
        <f>P20+P25</f>
        <v>0</v>
      </c>
      <c r="Q15" s="114"/>
      <c r="R15" s="110">
        <f t="shared" si="1"/>
        <v>0</v>
      </c>
      <c r="S15" s="110"/>
    </row>
    <row r="16" spans="1:19" ht="14.25">
      <c r="A16" s="152"/>
      <c r="B16" s="151"/>
      <c r="C16" s="151"/>
      <c r="D16" s="151"/>
      <c r="E16" s="68" t="s">
        <v>5</v>
      </c>
      <c r="F16" s="68"/>
      <c r="G16" s="68"/>
      <c r="H16" s="115">
        <f>H21+H26</f>
        <v>0</v>
      </c>
      <c r="I16" s="116"/>
      <c r="J16" s="12">
        <f>J21+J26</f>
        <v>0</v>
      </c>
      <c r="K16" s="11">
        <f t="shared" si="0"/>
        <v>0</v>
      </c>
      <c r="L16" s="114">
        <f>L21+L26</f>
        <v>0</v>
      </c>
      <c r="M16" s="114"/>
      <c r="N16" s="114"/>
      <c r="O16" s="114"/>
      <c r="P16" s="114">
        <f>P21+P26</f>
        <v>0</v>
      </c>
      <c r="Q16" s="114"/>
      <c r="R16" s="110">
        <f t="shared" si="1"/>
        <v>0</v>
      </c>
      <c r="S16" s="110"/>
    </row>
    <row r="17" spans="1:20" ht="14.25">
      <c r="A17" s="152"/>
      <c r="B17" s="151"/>
      <c r="C17" s="151"/>
      <c r="D17" s="151"/>
      <c r="E17" s="68" t="s">
        <v>6</v>
      </c>
      <c r="F17" s="68"/>
      <c r="G17" s="68"/>
      <c r="H17" s="115">
        <f>H22+H27</f>
        <v>0</v>
      </c>
      <c r="I17" s="116"/>
      <c r="J17" s="12">
        <f>J22+J27</f>
        <v>0</v>
      </c>
      <c r="K17" s="11">
        <f t="shared" si="0"/>
        <v>0</v>
      </c>
      <c r="L17" s="114">
        <f>L22+L27</f>
        <v>346.4</v>
      </c>
      <c r="M17" s="114"/>
      <c r="N17" s="114"/>
      <c r="O17" s="114"/>
      <c r="P17" s="114">
        <f>P22+P27</f>
        <v>0</v>
      </c>
      <c r="Q17" s="114"/>
      <c r="R17" s="110">
        <f t="shared" si="1"/>
        <v>0</v>
      </c>
      <c r="S17" s="110"/>
      <c r="T17" s="50"/>
    </row>
    <row r="18" spans="1:20" s="3" customFormat="1" ht="38.25" customHeight="1">
      <c r="A18" s="61" t="s">
        <v>8</v>
      </c>
      <c r="B18" s="56" t="s">
        <v>63</v>
      </c>
      <c r="C18" s="67"/>
      <c r="D18" s="67"/>
      <c r="E18" s="59" t="s">
        <v>2</v>
      </c>
      <c r="F18" s="59"/>
      <c r="G18" s="59"/>
      <c r="H18" s="65">
        <f>H19+H20+H21+H22</f>
        <v>0</v>
      </c>
      <c r="I18" s="58"/>
      <c r="J18" s="21">
        <f>J19+J20+J21+J22</f>
        <v>0</v>
      </c>
      <c r="K18" s="32">
        <f t="shared" si="0"/>
        <v>0</v>
      </c>
      <c r="L18" s="59">
        <f>L19+L20+L21+L22</f>
        <v>1045.7</v>
      </c>
      <c r="M18" s="59"/>
      <c r="N18" s="59"/>
      <c r="O18" s="59"/>
      <c r="P18" s="59">
        <f>P19+P20+P21+P22</f>
        <v>0</v>
      </c>
      <c r="Q18" s="59"/>
      <c r="R18" s="75">
        <f t="shared" si="1"/>
        <v>0</v>
      </c>
      <c r="S18" s="75"/>
      <c r="T18" s="18"/>
    </row>
    <row r="19" spans="1:20" s="3" customFormat="1" ht="14.25">
      <c r="A19" s="61"/>
      <c r="B19" s="56"/>
      <c r="C19" s="67"/>
      <c r="D19" s="67"/>
      <c r="E19" s="55" t="s">
        <v>31</v>
      </c>
      <c r="F19" s="55"/>
      <c r="G19" s="55"/>
      <c r="H19" s="57">
        <v>0</v>
      </c>
      <c r="I19" s="58"/>
      <c r="J19" s="22">
        <v>0</v>
      </c>
      <c r="K19" s="31">
        <f aca="true" t="shared" si="2" ref="K19:K27">IF(H19=0,0,J19/H19*100)</f>
        <v>0</v>
      </c>
      <c r="L19" s="55">
        <v>0</v>
      </c>
      <c r="M19" s="55"/>
      <c r="N19" s="55"/>
      <c r="O19" s="55"/>
      <c r="P19" s="55">
        <v>0</v>
      </c>
      <c r="Q19" s="55"/>
      <c r="R19" s="75">
        <f t="shared" si="1"/>
        <v>0</v>
      </c>
      <c r="S19" s="75"/>
      <c r="T19" s="18"/>
    </row>
    <row r="20" spans="1:20" s="3" customFormat="1" ht="14.25">
      <c r="A20" s="61"/>
      <c r="B20" s="56"/>
      <c r="C20" s="67"/>
      <c r="D20" s="67"/>
      <c r="E20" s="55" t="s">
        <v>4</v>
      </c>
      <c r="F20" s="55"/>
      <c r="G20" s="55"/>
      <c r="H20" s="57">
        <v>0</v>
      </c>
      <c r="I20" s="58"/>
      <c r="J20" s="22">
        <v>0</v>
      </c>
      <c r="K20" s="31">
        <f t="shared" si="2"/>
        <v>0</v>
      </c>
      <c r="L20" s="55">
        <v>819.3</v>
      </c>
      <c r="M20" s="55"/>
      <c r="N20" s="55"/>
      <c r="O20" s="55"/>
      <c r="P20" s="55">
        <v>0</v>
      </c>
      <c r="Q20" s="55"/>
      <c r="R20" s="75">
        <f t="shared" si="1"/>
        <v>0</v>
      </c>
      <c r="S20" s="75"/>
      <c r="T20" s="18"/>
    </row>
    <row r="21" spans="1:20" s="3" customFormat="1" ht="14.25">
      <c r="A21" s="61"/>
      <c r="B21" s="56"/>
      <c r="C21" s="67"/>
      <c r="D21" s="67"/>
      <c r="E21" s="55" t="s">
        <v>5</v>
      </c>
      <c r="F21" s="55"/>
      <c r="G21" s="55"/>
      <c r="H21" s="57">
        <v>0</v>
      </c>
      <c r="I21" s="58"/>
      <c r="J21" s="22">
        <v>0</v>
      </c>
      <c r="K21" s="31">
        <f t="shared" si="2"/>
        <v>0</v>
      </c>
      <c r="L21" s="55">
        <v>0</v>
      </c>
      <c r="M21" s="55"/>
      <c r="N21" s="55"/>
      <c r="O21" s="55"/>
      <c r="P21" s="55">
        <v>0</v>
      </c>
      <c r="Q21" s="55"/>
      <c r="R21" s="75">
        <f t="shared" si="1"/>
        <v>0</v>
      </c>
      <c r="S21" s="75"/>
      <c r="T21" s="18"/>
    </row>
    <row r="22" spans="1:20" s="3" customFormat="1" ht="17.25" customHeight="1">
      <c r="A22" s="61"/>
      <c r="B22" s="56"/>
      <c r="C22" s="67"/>
      <c r="D22" s="67"/>
      <c r="E22" s="55" t="s">
        <v>6</v>
      </c>
      <c r="F22" s="55"/>
      <c r="G22" s="55"/>
      <c r="H22" s="57">
        <v>0</v>
      </c>
      <c r="I22" s="58"/>
      <c r="J22" s="22">
        <v>0</v>
      </c>
      <c r="K22" s="31">
        <f>IF(H22=0,0,J22/H22*100)</f>
        <v>0</v>
      </c>
      <c r="L22" s="55">
        <v>226.4</v>
      </c>
      <c r="M22" s="55"/>
      <c r="N22" s="55"/>
      <c r="O22" s="55"/>
      <c r="P22" s="55">
        <v>0</v>
      </c>
      <c r="Q22" s="55"/>
      <c r="R22" s="75">
        <f t="shared" si="1"/>
        <v>0</v>
      </c>
      <c r="S22" s="75"/>
      <c r="T22" s="18"/>
    </row>
    <row r="23" spans="1:20" s="3" customFormat="1" ht="14.25">
      <c r="A23" s="61" t="s">
        <v>9</v>
      </c>
      <c r="B23" s="56" t="s">
        <v>62</v>
      </c>
      <c r="C23" s="67"/>
      <c r="D23" s="67"/>
      <c r="E23" s="64" t="s">
        <v>2</v>
      </c>
      <c r="F23" s="64"/>
      <c r="G23" s="64"/>
      <c r="H23" s="65">
        <f>H24+H25+H26+H27</f>
        <v>0</v>
      </c>
      <c r="I23" s="58"/>
      <c r="J23" s="21">
        <f>J24+J25+J26+J27</f>
        <v>0</v>
      </c>
      <c r="K23" s="32">
        <f>IF(H23=0,0,J23/H23*100)</f>
        <v>0</v>
      </c>
      <c r="L23" s="59">
        <f>L24+L25+L26+L27</f>
        <v>120</v>
      </c>
      <c r="M23" s="59"/>
      <c r="N23" s="59"/>
      <c r="O23" s="59"/>
      <c r="P23" s="59">
        <f>P24+P25+P26+P27</f>
        <v>0</v>
      </c>
      <c r="Q23" s="59"/>
      <c r="R23" s="75">
        <f t="shared" si="1"/>
        <v>0</v>
      </c>
      <c r="S23" s="75"/>
      <c r="T23" s="18"/>
    </row>
    <row r="24" spans="1:20" s="3" customFormat="1" ht="14.25">
      <c r="A24" s="61"/>
      <c r="B24" s="56"/>
      <c r="C24" s="67"/>
      <c r="D24" s="67"/>
      <c r="E24" s="56" t="s">
        <v>31</v>
      </c>
      <c r="F24" s="56"/>
      <c r="G24" s="56"/>
      <c r="H24" s="57">
        <v>0</v>
      </c>
      <c r="I24" s="58"/>
      <c r="J24" s="22">
        <v>0</v>
      </c>
      <c r="K24" s="31">
        <f t="shared" si="2"/>
        <v>0</v>
      </c>
      <c r="L24" s="55">
        <v>0</v>
      </c>
      <c r="M24" s="55"/>
      <c r="N24" s="55"/>
      <c r="O24" s="55"/>
      <c r="P24" s="55">
        <v>0</v>
      </c>
      <c r="Q24" s="55"/>
      <c r="R24" s="54">
        <f t="shared" si="1"/>
        <v>0</v>
      </c>
      <c r="S24" s="54"/>
      <c r="T24" s="51"/>
    </row>
    <row r="25" spans="1:20" s="3" customFormat="1" ht="14.25">
      <c r="A25" s="61"/>
      <c r="B25" s="56"/>
      <c r="C25" s="67"/>
      <c r="D25" s="67"/>
      <c r="E25" s="56" t="s">
        <v>4</v>
      </c>
      <c r="F25" s="56"/>
      <c r="G25" s="56"/>
      <c r="H25" s="57">
        <v>0</v>
      </c>
      <c r="I25" s="58"/>
      <c r="J25" s="22">
        <v>0</v>
      </c>
      <c r="K25" s="31">
        <f t="shared" si="2"/>
        <v>0</v>
      </c>
      <c r="L25" s="55">
        <v>0</v>
      </c>
      <c r="M25" s="55"/>
      <c r="N25" s="55"/>
      <c r="O25" s="55"/>
      <c r="P25" s="55">
        <v>0</v>
      </c>
      <c r="Q25" s="55"/>
      <c r="R25" s="54">
        <f t="shared" si="1"/>
        <v>0</v>
      </c>
      <c r="S25" s="54"/>
      <c r="T25" s="51"/>
    </row>
    <row r="26" spans="1:20" s="3" customFormat="1" ht="14.25">
      <c r="A26" s="61"/>
      <c r="B26" s="56"/>
      <c r="C26" s="67"/>
      <c r="D26" s="67"/>
      <c r="E26" s="56" t="s">
        <v>5</v>
      </c>
      <c r="F26" s="56"/>
      <c r="G26" s="56"/>
      <c r="H26" s="57">
        <v>0</v>
      </c>
      <c r="I26" s="58"/>
      <c r="J26" s="22">
        <v>0</v>
      </c>
      <c r="K26" s="31">
        <f t="shared" si="2"/>
        <v>0</v>
      </c>
      <c r="L26" s="55">
        <v>0</v>
      </c>
      <c r="M26" s="55"/>
      <c r="N26" s="55"/>
      <c r="O26" s="55"/>
      <c r="P26" s="55">
        <v>0</v>
      </c>
      <c r="Q26" s="55"/>
      <c r="R26" s="54">
        <f t="shared" si="1"/>
        <v>0</v>
      </c>
      <c r="S26" s="54"/>
      <c r="T26" s="18"/>
    </row>
    <row r="27" spans="1:20" s="3" customFormat="1" ht="14.25">
      <c r="A27" s="61"/>
      <c r="B27" s="56"/>
      <c r="C27" s="67"/>
      <c r="D27" s="67"/>
      <c r="E27" s="56" t="s">
        <v>6</v>
      </c>
      <c r="F27" s="56"/>
      <c r="G27" s="56"/>
      <c r="H27" s="57">
        <v>0</v>
      </c>
      <c r="I27" s="58"/>
      <c r="J27" s="22">
        <v>0</v>
      </c>
      <c r="K27" s="31">
        <f t="shared" si="2"/>
        <v>0</v>
      </c>
      <c r="L27" s="55">
        <v>120</v>
      </c>
      <c r="M27" s="55"/>
      <c r="N27" s="55"/>
      <c r="O27" s="55"/>
      <c r="P27" s="55">
        <v>0</v>
      </c>
      <c r="Q27" s="55"/>
      <c r="R27" s="54">
        <f t="shared" si="1"/>
        <v>0</v>
      </c>
      <c r="S27" s="54"/>
      <c r="T27" s="18"/>
    </row>
    <row r="28" spans="1:19" ht="15" customHeight="1">
      <c r="A28" s="87" t="s">
        <v>32</v>
      </c>
      <c r="B28" s="88"/>
      <c r="C28" s="88"/>
      <c r="D28" s="89"/>
      <c r="E28" s="84" t="s">
        <v>2</v>
      </c>
      <c r="F28" s="84"/>
      <c r="G28" s="84"/>
      <c r="H28" s="143">
        <f>H13</f>
        <v>0</v>
      </c>
      <c r="I28" s="144"/>
      <c r="J28" s="14">
        <f>J13</f>
        <v>0</v>
      </c>
      <c r="K28" s="15">
        <f>IF(H28=0,0,J28/H28*100)</f>
        <v>0</v>
      </c>
      <c r="L28" s="85">
        <f>L29+L30+L31+L32</f>
        <v>1165.6999999999998</v>
      </c>
      <c r="M28" s="85"/>
      <c r="N28" s="85"/>
      <c r="O28" s="85"/>
      <c r="P28" s="85">
        <f>P32+P31+P30+P29</f>
        <v>0</v>
      </c>
      <c r="Q28" s="85"/>
      <c r="R28" s="108">
        <f>IF(L28=0,0,P28/L28*100)</f>
        <v>0</v>
      </c>
      <c r="S28" s="108"/>
    </row>
    <row r="29" spans="1:19" ht="14.25">
      <c r="A29" s="90"/>
      <c r="B29" s="91"/>
      <c r="C29" s="91"/>
      <c r="D29" s="92"/>
      <c r="E29" s="84" t="s">
        <v>31</v>
      </c>
      <c r="F29" s="84"/>
      <c r="G29" s="84"/>
      <c r="H29" s="143">
        <f>H14</f>
        <v>0</v>
      </c>
      <c r="I29" s="144"/>
      <c r="J29" s="47">
        <f>J14</f>
        <v>0</v>
      </c>
      <c r="K29" s="34">
        <f>IF(H29=0,0,J29/H29*100)</f>
        <v>0</v>
      </c>
      <c r="L29" s="85">
        <f>L14</f>
        <v>0</v>
      </c>
      <c r="M29" s="85"/>
      <c r="N29" s="85"/>
      <c r="O29" s="85"/>
      <c r="P29" s="85">
        <f>P14</f>
        <v>0</v>
      </c>
      <c r="Q29" s="85"/>
      <c r="R29" s="108">
        <f>IF(L29=0,0,P29/L29*100)</f>
        <v>0</v>
      </c>
      <c r="S29" s="108"/>
    </row>
    <row r="30" spans="1:19" ht="14.25">
      <c r="A30" s="90"/>
      <c r="B30" s="91"/>
      <c r="C30" s="91"/>
      <c r="D30" s="92"/>
      <c r="E30" s="84" t="s">
        <v>4</v>
      </c>
      <c r="F30" s="84"/>
      <c r="G30" s="84"/>
      <c r="H30" s="143">
        <f>H15</f>
        <v>0</v>
      </c>
      <c r="I30" s="144"/>
      <c r="J30" s="47">
        <f>J15</f>
        <v>0</v>
      </c>
      <c r="K30" s="34">
        <f>IF(H30=0,0,J30/H30*100)</f>
        <v>0</v>
      </c>
      <c r="L30" s="85">
        <f>L15</f>
        <v>819.3</v>
      </c>
      <c r="M30" s="85"/>
      <c r="N30" s="85"/>
      <c r="O30" s="85"/>
      <c r="P30" s="85">
        <f>P15</f>
        <v>0</v>
      </c>
      <c r="Q30" s="85"/>
      <c r="R30" s="108">
        <f>IF(L30=0,0,P30/L30*100)</f>
        <v>0</v>
      </c>
      <c r="S30" s="108"/>
    </row>
    <row r="31" spans="1:19" ht="14.25">
      <c r="A31" s="90"/>
      <c r="B31" s="91"/>
      <c r="C31" s="91"/>
      <c r="D31" s="92"/>
      <c r="E31" s="84" t="s">
        <v>5</v>
      </c>
      <c r="F31" s="84"/>
      <c r="G31" s="84"/>
      <c r="H31" s="143">
        <f>H16</f>
        <v>0</v>
      </c>
      <c r="I31" s="144"/>
      <c r="J31" s="47">
        <f>J16</f>
        <v>0</v>
      </c>
      <c r="K31" s="34">
        <f>IF(H31=0,0,J31/H31*100)</f>
        <v>0</v>
      </c>
      <c r="L31" s="85">
        <f>L16</f>
        <v>0</v>
      </c>
      <c r="M31" s="85"/>
      <c r="N31" s="85"/>
      <c r="O31" s="85"/>
      <c r="P31" s="85">
        <f>P16</f>
        <v>0</v>
      </c>
      <c r="Q31" s="85"/>
      <c r="R31" s="108">
        <f>IF(L31=0,0,P31/L31*100)</f>
        <v>0</v>
      </c>
      <c r="S31" s="108"/>
    </row>
    <row r="32" spans="1:19" ht="14.25">
      <c r="A32" s="93"/>
      <c r="B32" s="94"/>
      <c r="C32" s="94"/>
      <c r="D32" s="95"/>
      <c r="E32" s="84" t="s">
        <v>6</v>
      </c>
      <c r="F32" s="84"/>
      <c r="G32" s="84"/>
      <c r="H32" s="143">
        <f>H17</f>
        <v>0</v>
      </c>
      <c r="I32" s="144"/>
      <c r="J32" s="47">
        <f>J17</f>
        <v>0</v>
      </c>
      <c r="K32" s="34">
        <f>IF(H32=0,0,J32/H32*100)</f>
        <v>0</v>
      </c>
      <c r="L32" s="85">
        <f>L17</f>
        <v>346.4</v>
      </c>
      <c r="M32" s="85"/>
      <c r="N32" s="85"/>
      <c r="O32" s="85"/>
      <c r="P32" s="85">
        <f>P17</f>
        <v>0</v>
      </c>
      <c r="Q32" s="85"/>
      <c r="R32" s="108">
        <f>IF(L32=0,0,P32/L32*100)</f>
        <v>0</v>
      </c>
      <c r="S32" s="108"/>
    </row>
    <row r="33" spans="1:19" ht="30" customHeight="1">
      <c r="A33" s="169" t="s">
        <v>33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1:19" ht="21.75" customHeight="1">
      <c r="A34" s="152" t="s">
        <v>14</v>
      </c>
      <c r="B34" s="68" t="s">
        <v>35</v>
      </c>
      <c r="C34" s="151"/>
      <c r="D34" s="151"/>
      <c r="E34" s="68" t="s">
        <v>2</v>
      </c>
      <c r="F34" s="68"/>
      <c r="G34" s="68"/>
      <c r="H34" s="111">
        <f>SUM(H35:I38)</f>
        <v>6181.630000000001</v>
      </c>
      <c r="I34" s="116"/>
      <c r="J34" s="9">
        <f>J35+J36+J37+J38</f>
        <v>3768.1899999999996</v>
      </c>
      <c r="K34" s="10">
        <f aca="true" t="shared" si="3" ref="K34:K39">IF(H34=0,0,J34/H34*100)</f>
        <v>60.95787033517048</v>
      </c>
      <c r="L34" s="109">
        <f>L35+L36+L37+L38</f>
        <v>38077.72</v>
      </c>
      <c r="M34" s="109"/>
      <c r="N34" s="109"/>
      <c r="O34" s="109"/>
      <c r="P34" s="109">
        <f>P35+P36+P37+P38</f>
        <v>3768.1899999999996</v>
      </c>
      <c r="Q34" s="109"/>
      <c r="R34" s="140">
        <f>IF(L34=0,0,P34/L34*100)</f>
        <v>9.896049448338818</v>
      </c>
      <c r="S34" s="140"/>
    </row>
    <row r="35" spans="1:19" ht="26.25" customHeight="1">
      <c r="A35" s="152"/>
      <c r="B35" s="151"/>
      <c r="C35" s="151"/>
      <c r="D35" s="151"/>
      <c r="E35" s="68" t="s">
        <v>31</v>
      </c>
      <c r="F35" s="68"/>
      <c r="G35" s="68"/>
      <c r="H35" s="115">
        <f>H40+H45+H55+H60+H65+H70+H75+H80+H85+H90+H95+H100+H105+H115+H120+H110</f>
        <v>0</v>
      </c>
      <c r="I35" s="116"/>
      <c r="J35" s="12">
        <f>J40+J45+J55+J60+J65+J70+J75+J80+J85+J90+J95+J100+J105+J115+J120+J110</f>
        <v>0</v>
      </c>
      <c r="K35" s="19">
        <f t="shared" si="3"/>
        <v>0</v>
      </c>
      <c r="L35" s="114">
        <f>L40+L45+L55+L60+L65+L70+L75+L80+L85+L90+L95+L100+L105+L115+L120+L110</f>
        <v>0</v>
      </c>
      <c r="M35" s="114"/>
      <c r="N35" s="114"/>
      <c r="O35" s="114"/>
      <c r="P35" s="114">
        <f>P40+P45+P55+P60+P65+P70+P75+P80+P85+P90+P95+P100+P105+P115+P120+P110</f>
        <v>0</v>
      </c>
      <c r="Q35" s="114"/>
      <c r="R35" s="140">
        <f>IF(L35=0,0,P35/L35*100)</f>
        <v>0</v>
      </c>
      <c r="S35" s="140"/>
    </row>
    <row r="36" spans="1:19" ht="14.25">
      <c r="A36" s="152"/>
      <c r="B36" s="151"/>
      <c r="C36" s="151"/>
      <c r="D36" s="151"/>
      <c r="E36" s="68" t="s">
        <v>4</v>
      </c>
      <c r="F36" s="68"/>
      <c r="G36" s="68"/>
      <c r="H36" s="115">
        <f>H41+H46+H56+H61+H66+H71+H76+H81+H86+H91+H96+H101+H106+H116+H121+H111</f>
        <v>0</v>
      </c>
      <c r="I36" s="116"/>
      <c r="J36" s="12">
        <f>J41+J46+J56+J61+J66+J71+J76+J81+J86+J91+J96+J101+J106+J116+J121+J111</f>
        <v>0</v>
      </c>
      <c r="K36" s="19">
        <f t="shared" si="3"/>
        <v>0</v>
      </c>
      <c r="L36" s="114">
        <f>L41+L46+L51+L56+L61+L66+L71+L76+L81+L86+L91+L96+L101+L106+L116+L121+L111</f>
        <v>3661.2</v>
      </c>
      <c r="M36" s="114"/>
      <c r="N36" s="114"/>
      <c r="O36" s="114"/>
      <c r="P36" s="114">
        <f>P41+P46+P56+P61+P66+P71+P76+P81+P86+P91+P96+P101+P106+P116+P121+P111</f>
        <v>0</v>
      </c>
      <c r="Q36" s="114"/>
      <c r="R36" s="140">
        <f>IF(L36=0,0,P36/L36*100)</f>
        <v>0</v>
      </c>
      <c r="S36" s="140"/>
    </row>
    <row r="37" spans="1:19" ht="14.25">
      <c r="A37" s="152"/>
      <c r="B37" s="151"/>
      <c r="C37" s="151"/>
      <c r="D37" s="151"/>
      <c r="E37" s="68" t="s">
        <v>5</v>
      </c>
      <c r="F37" s="68"/>
      <c r="G37" s="68"/>
      <c r="H37" s="115">
        <f>H42+H47+H57+H62+H67+H72+H77+H82+H87+H92+H97+H102+H107+H117+H122+H112</f>
        <v>0</v>
      </c>
      <c r="I37" s="116"/>
      <c r="J37" s="48">
        <f>J42+J47+J57+J62+J67+J72+J77+J82+J87+J92+J97+J102+J107+J117+J122+J112</f>
        <v>0</v>
      </c>
      <c r="K37" s="19">
        <f t="shared" si="3"/>
        <v>0</v>
      </c>
      <c r="L37" s="114">
        <f>L42+L47+L57+L62+L67+L72+L77+L82+L87+L92+L97+L102+L107+L117+L122+L112</f>
        <v>0</v>
      </c>
      <c r="M37" s="114"/>
      <c r="N37" s="114"/>
      <c r="O37" s="114"/>
      <c r="P37" s="114">
        <f>P42+P47+P57+P62+P67+P72+P77+P82+P87+P92+P97+P102+P107+P117+P122+P112</f>
        <v>0</v>
      </c>
      <c r="Q37" s="114"/>
      <c r="R37" s="140">
        <f>IF(L37=0,0,P37/L37*100)</f>
        <v>0</v>
      </c>
      <c r="S37" s="140"/>
    </row>
    <row r="38" spans="1:19" ht="86.25" customHeight="1">
      <c r="A38" s="152"/>
      <c r="B38" s="151"/>
      <c r="C38" s="151"/>
      <c r="D38" s="151"/>
      <c r="E38" s="68" t="s">
        <v>6</v>
      </c>
      <c r="F38" s="68"/>
      <c r="G38" s="68"/>
      <c r="H38" s="115">
        <f>H43+H48+H58+H63+H68+H73+H78+H83+H88+H93+H98+H103+H44117+H118+H108+H123+H113</f>
        <v>6181.630000000001</v>
      </c>
      <c r="I38" s="116"/>
      <c r="J38" s="12">
        <f>J43+J48+J53+J58+J63+J68+J73+J78+J83+J88+J93+J98+J103+J108+J118+J123+J113</f>
        <v>3768.1899999999996</v>
      </c>
      <c r="K38" s="19">
        <f t="shared" si="3"/>
        <v>60.95787033517048</v>
      </c>
      <c r="L38" s="114">
        <f>L43+L48+L53+L58+L63+L68+L73+L78+L83+L88+L93+L98+L103+L108+L118+L123+L113</f>
        <v>34416.520000000004</v>
      </c>
      <c r="M38" s="114"/>
      <c r="N38" s="114"/>
      <c r="O38" s="114"/>
      <c r="P38" s="114">
        <f>P43+P48+P58+P63+P68+P73+P78+P83+P88+P93+P98+P103+P108+P118+P123+P113</f>
        <v>3768.1899999999996</v>
      </c>
      <c r="Q38" s="114"/>
      <c r="R38" s="140">
        <f>IF(L38=0,0,P38/L38*100)</f>
        <v>10.948782735732722</v>
      </c>
      <c r="S38" s="140"/>
    </row>
    <row r="39" spans="1:20" s="3" customFormat="1" ht="14.25">
      <c r="A39" s="61" t="s">
        <v>8</v>
      </c>
      <c r="B39" s="62" t="s">
        <v>96</v>
      </c>
      <c r="C39" s="63"/>
      <c r="D39" s="63"/>
      <c r="E39" s="64" t="s">
        <v>2</v>
      </c>
      <c r="F39" s="64"/>
      <c r="G39" s="64"/>
      <c r="H39" s="65">
        <f>H40+H41+H42+H43</f>
        <v>0</v>
      </c>
      <c r="I39" s="58"/>
      <c r="J39" s="21">
        <f>J40+J41+J42+J43</f>
        <v>0</v>
      </c>
      <c r="K39" s="32">
        <f t="shared" si="3"/>
        <v>0</v>
      </c>
      <c r="L39" s="59">
        <f>L40+L41+L42+L43</f>
        <v>526.32</v>
      </c>
      <c r="M39" s="59"/>
      <c r="N39" s="59"/>
      <c r="O39" s="59"/>
      <c r="P39" s="59">
        <f>P40+P41+P42+P43</f>
        <v>0</v>
      </c>
      <c r="Q39" s="59"/>
      <c r="R39" s="60">
        <f>P39/L39*100</f>
        <v>0</v>
      </c>
      <c r="S39" s="60"/>
      <c r="T39" s="18"/>
    </row>
    <row r="40" spans="1:20" s="3" customFormat="1" ht="14.25">
      <c r="A40" s="61"/>
      <c r="B40" s="62"/>
      <c r="C40" s="63"/>
      <c r="D40" s="63"/>
      <c r="E40" s="56" t="s">
        <v>31</v>
      </c>
      <c r="F40" s="56"/>
      <c r="G40" s="56"/>
      <c r="H40" s="57">
        <v>0</v>
      </c>
      <c r="I40" s="58"/>
      <c r="J40" s="22">
        <v>0</v>
      </c>
      <c r="K40" s="31">
        <f aca="true" t="shared" si="4" ref="K40:K48">IF(H40=0,0,J40/H40*100)</f>
        <v>0</v>
      </c>
      <c r="L40" s="55">
        <v>0</v>
      </c>
      <c r="M40" s="55"/>
      <c r="N40" s="55"/>
      <c r="O40" s="55"/>
      <c r="P40" s="55">
        <v>0</v>
      </c>
      <c r="Q40" s="55"/>
      <c r="R40" s="54">
        <v>0</v>
      </c>
      <c r="S40" s="54"/>
      <c r="T40" s="18"/>
    </row>
    <row r="41" spans="1:20" s="3" customFormat="1" ht="14.25">
      <c r="A41" s="61"/>
      <c r="B41" s="62"/>
      <c r="C41" s="63"/>
      <c r="D41" s="63"/>
      <c r="E41" s="56" t="s">
        <v>4</v>
      </c>
      <c r="F41" s="56"/>
      <c r="G41" s="56"/>
      <c r="H41" s="57">
        <v>0</v>
      </c>
      <c r="I41" s="58"/>
      <c r="J41" s="22">
        <v>0</v>
      </c>
      <c r="K41" s="31">
        <f t="shared" si="4"/>
        <v>0</v>
      </c>
      <c r="L41" s="55">
        <v>500</v>
      </c>
      <c r="M41" s="55"/>
      <c r="N41" s="55"/>
      <c r="O41" s="55"/>
      <c r="P41" s="55">
        <v>0</v>
      </c>
      <c r="Q41" s="55"/>
      <c r="R41" s="54">
        <v>0</v>
      </c>
      <c r="S41" s="54"/>
      <c r="T41" s="18"/>
    </row>
    <row r="42" spans="1:20" s="3" customFormat="1" ht="14.25">
      <c r="A42" s="61"/>
      <c r="B42" s="62"/>
      <c r="C42" s="63"/>
      <c r="D42" s="63"/>
      <c r="E42" s="56" t="s">
        <v>5</v>
      </c>
      <c r="F42" s="56"/>
      <c r="G42" s="56"/>
      <c r="H42" s="57">
        <v>0</v>
      </c>
      <c r="I42" s="58"/>
      <c r="J42" s="22">
        <v>0</v>
      </c>
      <c r="K42" s="31">
        <f t="shared" si="4"/>
        <v>0</v>
      </c>
      <c r="L42" s="55">
        <v>0</v>
      </c>
      <c r="M42" s="55"/>
      <c r="N42" s="55"/>
      <c r="O42" s="55"/>
      <c r="P42" s="55">
        <v>0</v>
      </c>
      <c r="Q42" s="55"/>
      <c r="R42" s="54">
        <v>0</v>
      </c>
      <c r="S42" s="54"/>
      <c r="T42" s="18"/>
    </row>
    <row r="43" spans="1:20" s="3" customFormat="1" ht="23.25" customHeight="1">
      <c r="A43" s="61"/>
      <c r="B43" s="62"/>
      <c r="C43" s="63"/>
      <c r="D43" s="63"/>
      <c r="E43" s="56" t="s">
        <v>6</v>
      </c>
      <c r="F43" s="56"/>
      <c r="G43" s="56"/>
      <c r="H43" s="57">
        <v>0</v>
      </c>
      <c r="I43" s="58"/>
      <c r="J43" s="22">
        <v>0</v>
      </c>
      <c r="K43" s="31">
        <f t="shared" si="4"/>
        <v>0</v>
      </c>
      <c r="L43" s="55">
        <v>26.32</v>
      </c>
      <c r="M43" s="55"/>
      <c r="N43" s="55"/>
      <c r="O43" s="55"/>
      <c r="P43" s="55">
        <v>0</v>
      </c>
      <c r="Q43" s="55"/>
      <c r="R43" s="54">
        <f>P43/L43*100</f>
        <v>0</v>
      </c>
      <c r="S43" s="54"/>
      <c r="T43" s="18"/>
    </row>
    <row r="44" spans="1:20" s="3" customFormat="1" ht="14.25">
      <c r="A44" s="61" t="s">
        <v>9</v>
      </c>
      <c r="B44" s="62" t="s">
        <v>97</v>
      </c>
      <c r="C44" s="63"/>
      <c r="D44" s="63"/>
      <c r="E44" s="64" t="s">
        <v>2</v>
      </c>
      <c r="F44" s="64"/>
      <c r="G44" s="64"/>
      <c r="H44" s="65">
        <f>H45+H46+H47+H48</f>
        <v>0</v>
      </c>
      <c r="I44" s="58"/>
      <c r="J44" s="21">
        <f>J45+J46+J47+J48</f>
        <v>0</v>
      </c>
      <c r="K44" s="32">
        <f t="shared" si="4"/>
        <v>0</v>
      </c>
      <c r="L44" s="59">
        <f>L45+L46+L47+L48</f>
        <v>315.79</v>
      </c>
      <c r="M44" s="59"/>
      <c r="N44" s="59"/>
      <c r="O44" s="59"/>
      <c r="P44" s="59">
        <f>P45+P46+P47+P48</f>
        <v>0</v>
      </c>
      <c r="Q44" s="59"/>
      <c r="R44" s="60">
        <f aca="true" t="shared" si="5" ref="R44:R53">IF(L44=0,0,P44/L44*100)</f>
        <v>0</v>
      </c>
      <c r="S44" s="60"/>
      <c r="T44" s="18"/>
    </row>
    <row r="45" spans="1:20" s="3" customFormat="1" ht="14.25">
      <c r="A45" s="61"/>
      <c r="B45" s="62"/>
      <c r="C45" s="63"/>
      <c r="D45" s="63"/>
      <c r="E45" s="56" t="s">
        <v>31</v>
      </c>
      <c r="F45" s="56"/>
      <c r="G45" s="56"/>
      <c r="H45" s="57">
        <v>0</v>
      </c>
      <c r="I45" s="58"/>
      <c r="J45" s="22">
        <v>0</v>
      </c>
      <c r="K45" s="31">
        <f t="shared" si="4"/>
        <v>0</v>
      </c>
      <c r="L45" s="55">
        <v>0</v>
      </c>
      <c r="M45" s="55"/>
      <c r="N45" s="55"/>
      <c r="O45" s="55"/>
      <c r="P45" s="55">
        <v>0</v>
      </c>
      <c r="Q45" s="55"/>
      <c r="R45" s="54">
        <f t="shared" si="5"/>
        <v>0</v>
      </c>
      <c r="S45" s="54"/>
      <c r="T45" s="18"/>
    </row>
    <row r="46" spans="1:20" s="3" customFormat="1" ht="14.25">
      <c r="A46" s="61"/>
      <c r="B46" s="62"/>
      <c r="C46" s="63"/>
      <c r="D46" s="63"/>
      <c r="E46" s="56" t="s">
        <v>4</v>
      </c>
      <c r="F46" s="56"/>
      <c r="G46" s="56"/>
      <c r="H46" s="57">
        <v>0</v>
      </c>
      <c r="I46" s="58"/>
      <c r="J46" s="22">
        <v>0</v>
      </c>
      <c r="K46" s="31">
        <f t="shared" si="4"/>
        <v>0</v>
      </c>
      <c r="L46" s="55">
        <v>300</v>
      </c>
      <c r="M46" s="55"/>
      <c r="N46" s="55"/>
      <c r="O46" s="55"/>
      <c r="P46" s="55">
        <v>0</v>
      </c>
      <c r="Q46" s="55"/>
      <c r="R46" s="54">
        <f t="shared" si="5"/>
        <v>0</v>
      </c>
      <c r="S46" s="54"/>
      <c r="T46" s="18"/>
    </row>
    <row r="47" spans="1:20" s="3" customFormat="1" ht="14.25">
      <c r="A47" s="61"/>
      <c r="B47" s="62"/>
      <c r="C47" s="63"/>
      <c r="D47" s="63"/>
      <c r="E47" s="56" t="s">
        <v>5</v>
      </c>
      <c r="F47" s="56"/>
      <c r="G47" s="56"/>
      <c r="H47" s="57">
        <v>0</v>
      </c>
      <c r="I47" s="58"/>
      <c r="J47" s="22">
        <v>0</v>
      </c>
      <c r="K47" s="31">
        <f t="shared" si="4"/>
        <v>0</v>
      </c>
      <c r="L47" s="55">
        <v>0</v>
      </c>
      <c r="M47" s="55"/>
      <c r="N47" s="55"/>
      <c r="O47" s="55"/>
      <c r="P47" s="55">
        <v>0</v>
      </c>
      <c r="Q47" s="55"/>
      <c r="R47" s="54">
        <f t="shared" si="5"/>
        <v>0</v>
      </c>
      <c r="S47" s="54"/>
      <c r="T47" s="18"/>
    </row>
    <row r="48" spans="1:20" s="3" customFormat="1" ht="26.25" customHeight="1">
      <c r="A48" s="61"/>
      <c r="B48" s="62"/>
      <c r="C48" s="63"/>
      <c r="D48" s="63"/>
      <c r="E48" s="56" t="s">
        <v>6</v>
      </c>
      <c r="F48" s="56"/>
      <c r="G48" s="56"/>
      <c r="H48" s="57">
        <v>0</v>
      </c>
      <c r="I48" s="58"/>
      <c r="J48" s="22">
        <v>0</v>
      </c>
      <c r="K48" s="31">
        <f t="shared" si="4"/>
        <v>0</v>
      </c>
      <c r="L48" s="55">
        <v>15.79</v>
      </c>
      <c r="M48" s="55"/>
      <c r="N48" s="55"/>
      <c r="O48" s="55"/>
      <c r="P48" s="55">
        <v>0</v>
      </c>
      <c r="Q48" s="55"/>
      <c r="R48" s="54">
        <f t="shared" si="5"/>
        <v>0</v>
      </c>
      <c r="S48" s="54"/>
      <c r="T48" s="18"/>
    </row>
    <row r="49" spans="1:20" s="3" customFormat="1" ht="14.25">
      <c r="A49" s="61" t="s">
        <v>36</v>
      </c>
      <c r="B49" s="62" t="s">
        <v>98</v>
      </c>
      <c r="C49" s="63"/>
      <c r="D49" s="63"/>
      <c r="E49" s="64" t="s">
        <v>2</v>
      </c>
      <c r="F49" s="64"/>
      <c r="G49" s="64"/>
      <c r="H49" s="65">
        <f>H50+H51+H52+H53</f>
        <v>0</v>
      </c>
      <c r="I49" s="58"/>
      <c r="J49" s="46">
        <f>J50+J51+J52+J53</f>
        <v>0</v>
      </c>
      <c r="K49" s="45">
        <f aca="true" t="shared" si="6" ref="K49:K57">IF(H49=0,0,J49/H49*100)</f>
        <v>0</v>
      </c>
      <c r="L49" s="59">
        <f>L50+L51+L52+L53</f>
        <v>1052.65</v>
      </c>
      <c r="M49" s="59"/>
      <c r="N49" s="59"/>
      <c r="O49" s="59"/>
      <c r="P49" s="59">
        <f>P50+P51+P52+P53</f>
        <v>0</v>
      </c>
      <c r="Q49" s="59"/>
      <c r="R49" s="60">
        <f t="shared" si="5"/>
        <v>0</v>
      </c>
      <c r="S49" s="60"/>
      <c r="T49" s="18"/>
    </row>
    <row r="50" spans="1:20" s="3" customFormat="1" ht="14.25">
      <c r="A50" s="61"/>
      <c r="B50" s="62"/>
      <c r="C50" s="63"/>
      <c r="D50" s="63"/>
      <c r="E50" s="56" t="s">
        <v>31</v>
      </c>
      <c r="F50" s="56"/>
      <c r="G50" s="56"/>
      <c r="H50" s="57">
        <v>0</v>
      </c>
      <c r="I50" s="58"/>
      <c r="J50" s="43">
        <v>0</v>
      </c>
      <c r="K50" s="44">
        <f t="shared" si="6"/>
        <v>0</v>
      </c>
      <c r="L50" s="55">
        <v>0</v>
      </c>
      <c r="M50" s="55"/>
      <c r="N50" s="55"/>
      <c r="O50" s="55"/>
      <c r="P50" s="55">
        <v>0</v>
      </c>
      <c r="Q50" s="55"/>
      <c r="R50" s="54">
        <f t="shared" si="5"/>
        <v>0</v>
      </c>
      <c r="S50" s="54"/>
      <c r="T50" s="18"/>
    </row>
    <row r="51" spans="1:20" s="3" customFormat="1" ht="14.25">
      <c r="A51" s="61"/>
      <c r="B51" s="62"/>
      <c r="C51" s="63"/>
      <c r="D51" s="63"/>
      <c r="E51" s="56" t="s">
        <v>4</v>
      </c>
      <c r="F51" s="56"/>
      <c r="G51" s="56"/>
      <c r="H51" s="57">
        <v>0</v>
      </c>
      <c r="I51" s="58"/>
      <c r="J51" s="43">
        <v>0</v>
      </c>
      <c r="K51" s="44">
        <f t="shared" si="6"/>
        <v>0</v>
      </c>
      <c r="L51" s="55">
        <v>1000</v>
      </c>
      <c r="M51" s="55"/>
      <c r="N51" s="55"/>
      <c r="O51" s="55"/>
      <c r="P51" s="55">
        <v>0</v>
      </c>
      <c r="Q51" s="55"/>
      <c r="R51" s="54">
        <f t="shared" si="5"/>
        <v>0</v>
      </c>
      <c r="S51" s="54"/>
      <c r="T51" s="18"/>
    </row>
    <row r="52" spans="1:20" s="3" customFormat="1" ht="14.25">
      <c r="A52" s="61"/>
      <c r="B52" s="62"/>
      <c r="C52" s="63"/>
      <c r="D52" s="63"/>
      <c r="E52" s="56" t="s">
        <v>5</v>
      </c>
      <c r="F52" s="56"/>
      <c r="G52" s="56"/>
      <c r="H52" s="57">
        <v>0</v>
      </c>
      <c r="I52" s="58"/>
      <c r="J52" s="43">
        <v>0</v>
      </c>
      <c r="K52" s="44">
        <f t="shared" si="6"/>
        <v>0</v>
      </c>
      <c r="L52" s="55">
        <v>0</v>
      </c>
      <c r="M52" s="55"/>
      <c r="N52" s="55"/>
      <c r="O52" s="55"/>
      <c r="P52" s="55">
        <v>0</v>
      </c>
      <c r="Q52" s="55"/>
      <c r="R52" s="54">
        <f t="shared" si="5"/>
        <v>0</v>
      </c>
      <c r="S52" s="54"/>
      <c r="T52" s="18"/>
    </row>
    <row r="53" spans="1:20" s="3" customFormat="1" ht="30" customHeight="1">
      <c r="A53" s="61"/>
      <c r="B53" s="62"/>
      <c r="C53" s="63"/>
      <c r="D53" s="63"/>
      <c r="E53" s="56" t="s">
        <v>6</v>
      </c>
      <c r="F53" s="56"/>
      <c r="G53" s="56"/>
      <c r="H53" s="57">
        <v>0</v>
      </c>
      <c r="I53" s="58"/>
      <c r="J53" s="43">
        <v>0</v>
      </c>
      <c r="K53" s="44">
        <f t="shared" si="6"/>
        <v>0</v>
      </c>
      <c r="L53" s="55">
        <v>52.65</v>
      </c>
      <c r="M53" s="55"/>
      <c r="N53" s="55"/>
      <c r="O53" s="55"/>
      <c r="P53" s="55">
        <v>0</v>
      </c>
      <c r="Q53" s="55"/>
      <c r="R53" s="54">
        <f t="shared" si="5"/>
        <v>0</v>
      </c>
      <c r="S53" s="54"/>
      <c r="T53" s="18"/>
    </row>
    <row r="54" spans="1:20" s="3" customFormat="1" ht="14.25">
      <c r="A54" s="61" t="s">
        <v>37</v>
      </c>
      <c r="B54" s="69" t="s">
        <v>75</v>
      </c>
      <c r="C54" s="70"/>
      <c r="D54" s="70"/>
      <c r="E54" s="64" t="s">
        <v>2</v>
      </c>
      <c r="F54" s="64"/>
      <c r="G54" s="64"/>
      <c r="H54" s="65">
        <f>H55+H56+H57+H58</f>
        <v>4357.26</v>
      </c>
      <c r="I54" s="58"/>
      <c r="J54" s="21">
        <f>J55+J56+J57+J58</f>
        <v>2074.89</v>
      </c>
      <c r="K54" s="33">
        <f t="shared" si="6"/>
        <v>47.61914597705898</v>
      </c>
      <c r="L54" s="59">
        <f>L55+L56+L57+L58</f>
        <v>13993.01</v>
      </c>
      <c r="M54" s="59"/>
      <c r="N54" s="59"/>
      <c r="O54" s="59"/>
      <c r="P54" s="59">
        <f>P55+P56+P57+P58</f>
        <v>2074.89</v>
      </c>
      <c r="Q54" s="59"/>
      <c r="R54" s="60">
        <f>P54/L54*100</f>
        <v>14.828046288825632</v>
      </c>
      <c r="S54" s="60"/>
      <c r="T54" s="18"/>
    </row>
    <row r="55" spans="1:20" s="3" customFormat="1" ht="14.25">
      <c r="A55" s="61"/>
      <c r="B55" s="69"/>
      <c r="C55" s="70"/>
      <c r="D55" s="70"/>
      <c r="E55" s="56" t="s">
        <v>31</v>
      </c>
      <c r="F55" s="56"/>
      <c r="G55" s="56"/>
      <c r="H55" s="57">
        <v>0</v>
      </c>
      <c r="I55" s="58"/>
      <c r="J55" s="22">
        <v>0</v>
      </c>
      <c r="K55" s="31">
        <f t="shared" si="6"/>
        <v>0</v>
      </c>
      <c r="L55" s="55">
        <v>0</v>
      </c>
      <c r="M55" s="55"/>
      <c r="N55" s="55"/>
      <c r="O55" s="55"/>
      <c r="P55" s="55">
        <v>0</v>
      </c>
      <c r="Q55" s="55"/>
      <c r="R55" s="54">
        <v>0</v>
      </c>
      <c r="S55" s="54"/>
      <c r="T55" s="18"/>
    </row>
    <row r="56" spans="1:20" s="3" customFormat="1" ht="14.25">
      <c r="A56" s="61"/>
      <c r="B56" s="69"/>
      <c r="C56" s="70"/>
      <c r="D56" s="70"/>
      <c r="E56" s="56" t="s">
        <v>4</v>
      </c>
      <c r="F56" s="56"/>
      <c r="G56" s="56"/>
      <c r="H56" s="57">
        <v>0</v>
      </c>
      <c r="I56" s="58"/>
      <c r="J56" s="22">
        <v>0</v>
      </c>
      <c r="K56" s="31">
        <f t="shared" si="6"/>
        <v>0</v>
      </c>
      <c r="L56" s="55">
        <v>0</v>
      </c>
      <c r="M56" s="55"/>
      <c r="N56" s="55"/>
      <c r="O56" s="55"/>
      <c r="P56" s="55">
        <v>0</v>
      </c>
      <c r="Q56" s="55"/>
      <c r="R56" s="54">
        <v>0</v>
      </c>
      <c r="S56" s="54"/>
      <c r="T56" s="18"/>
    </row>
    <row r="57" spans="1:20" s="3" customFormat="1" ht="14.25">
      <c r="A57" s="61"/>
      <c r="B57" s="69"/>
      <c r="C57" s="70"/>
      <c r="D57" s="70"/>
      <c r="E57" s="56" t="s">
        <v>5</v>
      </c>
      <c r="F57" s="56"/>
      <c r="G57" s="56"/>
      <c r="H57" s="57">
        <v>0</v>
      </c>
      <c r="I57" s="58"/>
      <c r="J57" s="22">
        <v>0</v>
      </c>
      <c r="K57" s="31">
        <f t="shared" si="6"/>
        <v>0</v>
      </c>
      <c r="L57" s="55">
        <v>0</v>
      </c>
      <c r="M57" s="55"/>
      <c r="N57" s="55"/>
      <c r="O57" s="55"/>
      <c r="P57" s="55">
        <v>0</v>
      </c>
      <c r="Q57" s="55"/>
      <c r="R57" s="54">
        <v>0</v>
      </c>
      <c r="S57" s="54"/>
      <c r="T57" s="18"/>
    </row>
    <row r="58" spans="1:20" s="3" customFormat="1" ht="14.25">
      <c r="A58" s="61"/>
      <c r="B58" s="69"/>
      <c r="C58" s="70"/>
      <c r="D58" s="70"/>
      <c r="E58" s="56" t="s">
        <v>6</v>
      </c>
      <c r="F58" s="56"/>
      <c r="G58" s="56"/>
      <c r="H58" s="57">
        <v>4357.26</v>
      </c>
      <c r="I58" s="58"/>
      <c r="J58" s="22">
        <v>2074.89</v>
      </c>
      <c r="K58" s="31">
        <f>J58/H58*100</f>
        <v>47.61914597705898</v>
      </c>
      <c r="L58" s="55">
        <v>13993.01</v>
      </c>
      <c r="M58" s="55"/>
      <c r="N58" s="55"/>
      <c r="O58" s="55"/>
      <c r="P58" s="55">
        <f>J58</f>
        <v>2074.89</v>
      </c>
      <c r="Q58" s="55"/>
      <c r="R58" s="54">
        <f>P58/L58*100</f>
        <v>14.828046288825632</v>
      </c>
      <c r="S58" s="54"/>
      <c r="T58" s="18"/>
    </row>
    <row r="59" spans="1:20" s="3" customFormat="1" ht="14.25">
      <c r="A59" s="61" t="s">
        <v>38</v>
      </c>
      <c r="B59" s="69" t="s">
        <v>76</v>
      </c>
      <c r="C59" s="70"/>
      <c r="D59" s="70"/>
      <c r="E59" s="64" t="s">
        <v>2</v>
      </c>
      <c r="F59" s="64"/>
      <c r="G59" s="64"/>
      <c r="H59" s="65">
        <f>H60+H61+H62+H63</f>
        <v>61.5</v>
      </c>
      <c r="I59" s="58"/>
      <c r="J59" s="21">
        <f>J60+J61+J62+J63</f>
        <v>5.71</v>
      </c>
      <c r="K59" s="32">
        <f>J59/H59*100</f>
        <v>9.284552845528456</v>
      </c>
      <c r="L59" s="59">
        <f>L60+L61+L62+L63</f>
        <v>696</v>
      </c>
      <c r="M59" s="59"/>
      <c r="N59" s="59"/>
      <c r="O59" s="59"/>
      <c r="P59" s="59">
        <f>P60+P61+P62+P63</f>
        <v>5.71</v>
      </c>
      <c r="Q59" s="59"/>
      <c r="R59" s="60">
        <f>P59/L59*100</f>
        <v>0.8204022988505748</v>
      </c>
      <c r="S59" s="60"/>
      <c r="T59" s="18"/>
    </row>
    <row r="60" spans="1:20" s="3" customFormat="1" ht="14.25">
      <c r="A60" s="61"/>
      <c r="B60" s="69"/>
      <c r="C60" s="70"/>
      <c r="D60" s="70"/>
      <c r="E60" s="56" t="s">
        <v>31</v>
      </c>
      <c r="F60" s="56"/>
      <c r="G60" s="56"/>
      <c r="H60" s="57">
        <v>0</v>
      </c>
      <c r="I60" s="58"/>
      <c r="J60" s="22">
        <v>0</v>
      </c>
      <c r="K60" s="31">
        <f>IF(H60=0,0,J60/H60*100)</f>
        <v>0</v>
      </c>
      <c r="L60" s="55">
        <v>0</v>
      </c>
      <c r="M60" s="55"/>
      <c r="N60" s="55"/>
      <c r="O60" s="55"/>
      <c r="P60" s="55">
        <v>0</v>
      </c>
      <c r="Q60" s="55"/>
      <c r="R60" s="54">
        <f>IF(L60=0,0,P60/L60*100)</f>
        <v>0</v>
      </c>
      <c r="S60" s="54"/>
      <c r="T60" s="18"/>
    </row>
    <row r="61" spans="1:20" s="3" customFormat="1" ht="14.25">
      <c r="A61" s="61"/>
      <c r="B61" s="69"/>
      <c r="C61" s="70"/>
      <c r="D61" s="70"/>
      <c r="E61" s="56" t="s">
        <v>4</v>
      </c>
      <c r="F61" s="56"/>
      <c r="G61" s="56"/>
      <c r="H61" s="57">
        <v>0</v>
      </c>
      <c r="I61" s="58"/>
      <c r="J61" s="22">
        <v>0</v>
      </c>
      <c r="K61" s="31">
        <f>IF(H61=0,0,J61/H61*100)</f>
        <v>0</v>
      </c>
      <c r="L61" s="55">
        <v>0</v>
      </c>
      <c r="M61" s="55"/>
      <c r="N61" s="55"/>
      <c r="O61" s="55"/>
      <c r="P61" s="55">
        <v>0</v>
      </c>
      <c r="Q61" s="55"/>
      <c r="R61" s="54">
        <f>IF(L61=0,0,P61/L61*100)</f>
        <v>0</v>
      </c>
      <c r="S61" s="54"/>
      <c r="T61" s="18"/>
    </row>
    <row r="62" spans="1:20" s="3" customFormat="1" ht="14.25">
      <c r="A62" s="61"/>
      <c r="B62" s="69"/>
      <c r="C62" s="70"/>
      <c r="D62" s="70"/>
      <c r="E62" s="56" t="s">
        <v>5</v>
      </c>
      <c r="F62" s="56"/>
      <c r="G62" s="56"/>
      <c r="H62" s="57">
        <v>0</v>
      </c>
      <c r="I62" s="58"/>
      <c r="J62" s="22">
        <v>0</v>
      </c>
      <c r="K62" s="31">
        <f>IF(H62=0,0,J62/H62*100)</f>
        <v>0</v>
      </c>
      <c r="L62" s="55">
        <v>0</v>
      </c>
      <c r="M62" s="55"/>
      <c r="N62" s="55"/>
      <c r="O62" s="55"/>
      <c r="P62" s="55">
        <v>0</v>
      </c>
      <c r="Q62" s="55"/>
      <c r="R62" s="54">
        <f>IF(L62=0,0,P62/L62*100)</f>
        <v>0</v>
      </c>
      <c r="S62" s="54"/>
      <c r="T62" s="18"/>
    </row>
    <row r="63" spans="1:20" s="3" customFormat="1" ht="18" customHeight="1">
      <c r="A63" s="61"/>
      <c r="B63" s="69"/>
      <c r="C63" s="70"/>
      <c r="D63" s="70"/>
      <c r="E63" s="56" t="s">
        <v>6</v>
      </c>
      <c r="F63" s="56"/>
      <c r="G63" s="56"/>
      <c r="H63" s="57">
        <v>61.5</v>
      </c>
      <c r="I63" s="58"/>
      <c r="J63" s="22">
        <v>5.71</v>
      </c>
      <c r="K63" s="31">
        <f>J63/H63*100</f>
        <v>9.284552845528456</v>
      </c>
      <c r="L63" s="55">
        <v>696</v>
      </c>
      <c r="M63" s="55"/>
      <c r="N63" s="55"/>
      <c r="O63" s="55"/>
      <c r="P63" s="55">
        <v>5.71</v>
      </c>
      <c r="Q63" s="55"/>
      <c r="R63" s="54">
        <f>P63/L63*100</f>
        <v>0.8204022988505748</v>
      </c>
      <c r="S63" s="54"/>
      <c r="T63" s="18"/>
    </row>
    <row r="64" spans="1:20" s="3" customFormat="1" ht="14.25">
      <c r="A64" s="61" t="s">
        <v>39</v>
      </c>
      <c r="B64" s="69" t="s">
        <v>77</v>
      </c>
      <c r="C64" s="70"/>
      <c r="D64" s="70"/>
      <c r="E64" s="64" t="s">
        <v>2</v>
      </c>
      <c r="F64" s="64"/>
      <c r="G64" s="64"/>
      <c r="H64" s="65">
        <f>H65+H66+H67+H68</f>
        <v>28</v>
      </c>
      <c r="I64" s="58"/>
      <c r="J64" s="21">
        <f>J65+J66+J67+J68</f>
        <v>8.74</v>
      </c>
      <c r="K64" s="32">
        <f>J64/H64*100</f>
        <v>31.214285714285715</v>
      </c>
      <c r="L64" s="59">
        <f>L65+L66+L67+L68</f>
        <v>72</v>
      </c>
      <c r="M64" s="59"/>
      <c r="N64" s="59"/>
      <c r="O64" s="59"/>
      <c r="P64" s="59">
        <f>P65+P66+P67+P68</f>
        <v>8.74</v>
      </c>
      <c r="Q64" s="59"/>
      <c r="R64" s="60">
        <f>P64/L64*100</f>
        <v>12.13888888888889</v>
      </c>
      <c r="S64" s="60"/>
      <c r="T64" s="18"/>
    </row>
    <row r="65" spans="1:20" s="3" customFormat="1" ht="14.25">
      <c r="A65" s="61"/>
      <c r="B65" s="69"/>
      <c r="C65" s="70"/>
      <c r="D65" s="70"/>
      <c r="E65" s="56" t="s">
        <v>31</v>
      </c>
      <c r="F65" s="56"/>
      <c r="G65" s="56"/>
      <c r="H65" s="57">
        <v>0</v>
      </c>
      <c r="I65" s="58"/>
      <c r="J65" s="22">
        <v>0</v>
      </c>
      <c r="K65" s="31">
        <f>IF(H65=0,0,J65/H65*100)</f>
        <v>0</v>
      </c>
      <c r="L65" s="55">
        <v>0</v>
      </c>
      <c r="M65" s="55"/>
      <c r="N65" s="55"/>
      <c r="O65" s="55"/>
      <c r="P65" s="55">
        <v>0</v>
      </c>
      <c r="Q65" s="55"/>
      <c r="R65" s="54">
        <f>IF(L65=0,0,P65/L65*100)</f>
        <v>0</v>
      </c>
      <c r="S65" s="54"/>
      <c r="T65" s="18"/>
    </row>
    <row r="66" spans="1:20" s="3" customFormat="1" ht="14.25">
      <c r="A66" s="61"/>
      <c r="B66" s="69"/>
      <c r="C66" s="70"/>
      <c r="D66" s="70"/>
      <c r="E66" s="56" t="s">
        <v>4</v>
      </c>
      <c r="F66" s="56"/>
      <c r="G66" s="56"/>
      <c r="H66" s="57">
        <v>0</v>
      </c>
      <c r="I66" s="58"/>
      <c r="J66" s="22">
        <v>0</v>
      </c>
      <c r="K66" s="31">
        <f>IF(H66=0,0,J66/H66*100)</f>
        <v>0</v>
      </c>
      <c r="L66" s="55">
        <v>0</v>
      </c>
      <c r="M66" s="55"/>
      <c r="N66" s="55"/>
      <c r="O66" s="55"/>
      <c r="P66" s="55">
        <v>0</v>
      </c>
      <c r="Q66" s="55"/>
      <c r="R66" s="54">
        <f>IF(L66=0,0,P66/L66*100)</f>
        <v>0</v>
      </c>
      <c r="S66" s="54"/>
      <c r="T66" s="18"/>
    </row>
    <row r="67" spans="1:20" s="3" customFormat="1" ht="14.25">
      <c r="A67" s="61"/>
      <c r="B67" s="69"/>
      <c r="C67" s="70"/>
      <c r="D67" s="70"/>
      <c r="E67" s="56" t="s">
        <v>5</v>
      </c>
      <c r="F67" s="56"/>
      <c r="G67" s="56"/>
      <c r="H67" s="57">
        <v>0</v>
      </c>
      <c r="I67" s="58"/>
      <c r="J67" s="22">
        <v>0</v>
      </c>
      <c r="K67" s="31">
        <f>IF(H67=0,0,J67/H67*100)</f>
        <v>0</v>
      </c>
      <c r="L67" s="55">
        <v>0</v>
      </c>
      <c r="M67" s="55"/>
      <c r="N67" s="55"/>
      <c r="O67" s="55"/>
      <c r="P67" s="55">
        <v>0</v>
      </c>
      <c r="Q67" s="55"/>
      <c r="R67" s="54">
        <f>IF(L67=0,0,P67/L67*100)</f>
        <v>0</v>
      </c>
      <c r="S67" s="54"/>
      <c r="T67" s="18"/>
    </row>
    <row r="68" spans="1:20" s="3" customFormat="1" ht="14.25">
      <c r="A68" s="61"/>
      <c r="B68" s="69"/>
      <c r="C68" s="70"/>
      <c r="D68" s="70"/>
      <c r="E68" s="56" t="s">
        <v>6</v>
      </c>
      <c r="F68" s="56"/>
      <c r="G68" s="56"/>
      <c r="H68" s="57">
        <v>28</v>
      </c>
      <c r="I68" s="58"/>
      <c r="J68" s="22">
        <v>8.74</v>
      </c>
      <c r="K68" s="31">
        <f>J68/H68*100</f>
        <v>31.214285714285715</v>
      </c>
      <c r="L68" s="55">
        <v>72</v>
      </c>
      <c r="M68" s="55"/>
      <c r="N68" s="55"/>
      <c r="O68" s="55"/>
      <c r="P68" s="55">
        <v>8.74</v>
      </c>
      <c r="Q68" s="55"/>
      <c r="R68" s="54">
        <f>P68/L68*100</f>
        <v>12.13888888888889</v>
      </c>
      <c r="S68" s="54"/>
      <c r="T68" s="18"/>
    </row>
    <row r="69" spans="1:20" s="3" customFormat="1" ht="14.25">
      <c r="A69" s="61" t="s">
        <v>40</v>
      </c>
      <c r="B69" s="69" t="s">
        <v>99</v>
      </c>
      <c r="C69" s="70"/>
      <c r="D69" s="70"/>
      <c r="E69" s="64" t="s">
        <v>2</v>
      </c>
      <c r="F69" s="64"/>
      <c r="G69" s="64"/>
      <c r="H69" s="65">
        <f>H70+H71+H72+H73</f>
        <v>1278</v>
      </c>
      <c r="I69" s="58"/>
      <c r="J69" s="21">
        <f>J70+J71+J72+J73</f>
        <v>1277.46</v>
      </c>
      <c r="K69" s="32">
        <f>J69/H69*100</f>
        <v>99.95774647887325</v>
      </c>
      <c r="L69" s="59">
        <f>L70+L71+L72+L73</f>
        <v>4009</v>
      </c>
      <c r="M69" s="59"/>
      <c r="N69" s="59"/>
      <c r="O69" s="59"/>
      <c r="P69" s="59">
        <f>P70+P71+P72+P73</f>
        <v>1277.46</v>
      </c>
      <c r="Q69" s="59"/>
      <c r="R69" s="60">
        <f>P69/L69*100</f>
        <v>31.864804190571217</v>
      </c>
      <c r="S69" s="60"/>
      <c r="T69" s="18"/>
    </row>
    <row r="70" spans="1:20" s="3" customFormat="1" ht="14.25">
      <c r="A70" s="61"/>
      <c r="B70" s="69"/>
      <c r="C70" s="70"/>
      <c r="D70" s="70"/>
      <c r="E70" s="56" t="s">
        <v>31</v>
      </c>
      <c r="F70" s="56"/>
      <c r="G70" s="56"/>
      <c r="H70" s="57">
        <v>0</v>
      </c>
      <c r="I70" s="58"/>
      <c r="J70" s="22">
        <v>0</v>
      </c>
      <c r="K70" s="31">
        <f>IF(H70=0,0,J70/H70*100)</f>
        <v>0</v>
      </c>
      <c r="L70" s="55">
        <v>0</v>
      </c>
      <c r="M70" s="55"/>
      <c r="N70" s="55"/>
      <c r="O70" s="55"/>
      <c r="P70" s="55">
        <v>0</v>
      </c>
      <c r="Q70" s="55"/>
      <c r="R70" s="54">
        <f>IF(L70=0,0,P70/L70*100)</f>
        <v>0</v>
      </c>
      <c r="S70" s="54"/>
      <c r="T70" s="18"/>
    </row>
    <row r="71" spans="1:20" s="3" customFormat="1" ht="14.25">
      <c r="A71" s="61"/>
      <c r="B71" s="69"/>
      <c r="C71" s="70"/>
      <c r="D71" s="70"/>
      <c r="E71" s="56" t="s">
        <v>4</v>
      </c>
      <c r="F71" s="56"/>
      <c r="G71" s="56"/>
      <c r="H71" s="57">
        <v>0</v>
      </c>
      <c r="I71" s="58"/>
      <c r="J71" s="22">
        <v>0</v>
      </c>
      <c r="K71" s="31">
        <f>IF(H71=0,0,J71/H71*100)</f>
        <v>0</v>
      </c>
      <c r="L71" s="55">
        <v>0</v>
      </c>
      <c r="M71" s="55"/>
      <c r="N71" s="55"/>
      <c r="O71" s="55"/>
      <c r="P71" s="55">
        <v>0</v>
      </c>
      <c r="Q71" s="55"/>
      <c r="R71" s="54">
        <f>IF(L71=0,0,P71/L71*100)</f>
        <v>0</v>
      </c>
      <c r="S71" s="54"/>
      <c r="T71" s="18"/>
    </row>
    <row r="72" spans="1:20" s="3" customFormat="1" ht="14.25">
      <c r="A72" s="61"/>
      <c r="B72" s="69"/>
      <c r="C72" s="70"/>
      <c r="D72" s="70"/>
      <c r="E72" s="56" t="s">
        <v>5</v>
      </c>
      <c r="F72" s="56"/>
      <c r="G72" s="56"/>
      <c r="H72" s="57">
        <v>0</v>
      </c>
      <c r="I72" s="58"/>
      <c r="J72" s="22">
        <v>0</v>
      </c>
      <c r="K72" s="31">
        <f>IF(H72=0,0,J72/H72*100)</f>
        <v>0</v>
      </c>
      <c r="L72" s="55">
        <v>0</v>
      </c>
      <c r="M72" s="55"/>
      <c r="N72" s="55"/>
      <c r="O72" s="55"/>
      <c r="P72" s="55">
        <v>0</v>
      </c>
      <c r="Q72" s="55"/>
      <c r="R72" s="54">
        <f aca="true" t="shared" si="7" ref="R72:R88">IF(L72=0,0,P72/L72*100)</f>
        <v>0</v>
      </c>
      <c r="S72" s="54"/>
      <c r="T72" s="18"/>
    </row>
    <row r="73" spans="1:20" s="3" customFormat="1" ht="14.25">
      <c r="A73" s="61"/>
      <c r="B73" s="69"/>
      <c r="C73" s="70"/>
      <c r="D73" s="70"/>
      <c r="E73" s="56" t="s">
        <v>6</v>
      </c>
      <c r="F73" s="56"/>
      <c r="G73" s="56"/>
      <c r="H73" s="57">
        <v>1278</v>
      </c>
      <c r="I73" s="58"/>
      <c r="J73" s="22">
        <v>1277.46</v>
      </c>
      <c r="K73" s="31">
        <f>J73/H73*100</f>
        <v>99.95774647887325</v>
      </c>
      <c r="L73" s="55">
        <v>4009</v>
      </c>
      <c r="M73" s="55"/>
      <c r="N73" s="55"/>
      <c r="O73" s="55"/>
      <c r="P73" s="55">
        <v>1277.46</v>
      </c>
      <c r="Q73" s="55"/>
      <c r="R73" s="54">
        <f t="shared" si="7"/>
        <v>31.864804190571217</v>
      </c>
      <c r="S73" s="54"/>
      <c r="T73" s="18"/>
    </row>
    <row r="74" spans="1:20" s="3" customFormat="1" ht="14.25">
      <c r="A74" s="171" t="s">
        <v>41</v>
      </c>
      <c r="B74" s="69" t="s">
        <v>85</v>
      </c>
      <c r="C74" s="70"/>
      <c r="D74" s="70"/>
      <c r="E74" s="145" t="s">
        <v>2</v>
      </c>
      <c r="F74" s="145"/>
      <c r="G74" s="145"/>
      <c r="H74" s="146">
        <f>H75+H76+H77+H78</f>
        <v>3.6</v>
      </c>
      <c r="I74" s="73"/>
      <c r="J74" s="40">
        <f>J75+J76+J77+J78</f>
        <v>0</v>
      </c>
      <c r="K74" s="35">
        <f>IF(H74=0,0,J74/H74*100)</f>
        <v>0</v>
      </c>
      <c r="L74" s="147">
        <f>L75+L76+L77+L78</f>
        <v>14.4</v>
      </c>
      <c r="M74" s="147"/>
      <c r="N74" s="147"/>
      <c r="O74" s="147"/>
      <c r="P74" s="147">
        <f>P75+P76+P77+P78</f>
        <v>0</v>
      </c>
      <c r="Q74" s="147"/>
      <c r="R74" s="148">
        <f t="shared" si="7"/>
        <v>0</v>
      </c>
      <c r="S74" s="148"/>
      <c r="T74" s="18"/>
    </row>
    <row r="75" spans="1:20" s="3" customFormat="1" ht="14.25">
      <c r="A75" s="171"/>
      <c r="B75" s="69"/>
      <c r="C75" s="70"/>
      <c r="D75" s="70"/>
      <c r="E75" s="71" t="s">
        <v>31</v>
      </c>
      <c r="F75" s="71"/>
      <c r="G75" s="71"/>
      <c r="H75" s="72">
        <v>0</v>
      </c>
      <c r="I75" s="73"/>
      <c r="J75" s="41">
        <v>0</v>
      </c>
      <c r="K75" s="39">
        <f>IF(H75=0,0,J75/H75*100)</f>
        <v>0</v>
      </c>
      <c r="L75" s="74">
        <v>0</v>
      </c>
      <c r="M75" s="74"/>
      <c r="N75" s="74"/>
      <c r="O75" s="74"/>
      <c r="P75" s="74">
        <v>0</v>
      </c>
      <c r="Q75" s="74"/>
      <c r="R75" s="75">
        <f t="shared" si="7"/>
        <v>0</v>
      </c>
      <c r="S75" s="75"/>
      <c r="T75" s="18"/>
    </row>
    <row r="76" spans="1:20" s="3" customFormat="1" ht="14.25">
      <c r="A76" s="171"/>
      <c r="B76" s="69"/>
      <c r="C76" s="70"/>
      <c r="D76" s="70"/>
      <c r="E76" s="71" t="s">
        <v>4</v>
      </c>
      <c r="F76" s="71"/>
      <c r="G76" s="71"/>
      <c r="H76" s="72">
        <v>0</v>
      </c>
      <c r="I76" s="73"/>
      <c r="J76" s="41">
        <v>0</v>
      </c>
      <c r="K76" s="39">
        <f>IF(H76=0,0,J76/H76*100)</f>
        <v>0</v>
      </c>
      <c r="L76" s="74">
        <v>0</v>
      </c>
      <c r="M76" s="74"/>
      <c r="N76" s="74"/>
      <c r="O76" s="74"/>
      <c r="P76" s="74">
        <v>0</v>
      </c>
      <c r="Q76" s="74"/>
      <c r="R76" s="75">
        <f t="shared" si="7"/>
        <v>0</v>
      </c>
      <c r="S76" s="75"/>
      <c r="T76" s="18"/>
    </row>
    <row r="77" spans="1:20" s="3" customFormat="1" ht="14.25">
      <c r="A77" s="171"/>
      <c r="B77" s="69"/>
      <c r="C77" s="70"/>
      <c r="D77" s="70"/>
      <c r="E77" s="71" t="s">
        <v>5</v>
      </c>
      <c r="F77" s="71"/>
      <c r="G77" s="71"/>
      <c r="H77" s="72">
        <v>0</v>
      </c>
      <c r="I77" s="73"/>
      <c r="J77" s="41">
        <v>0</v>
      </c>
      <c r="K77" s="39">
        <f>IF(H77=0,0,J77/H77*100)</f>
        <v>0</v>
      </c>
      <c r="L77" s="74">
        <v>0</v>
      </c>
      <c r="M77" s="74"/>
      <c r="N77" s="74"/>
      <c r="O77" s="74"/>
      <c r="P77" s="74">
        <v>0</v>
      </c>
      <c r="Q77" s="74"/>
      <c r="R77" s="75">
        <f t="shared" si="7"/>
        <v>0</v>
      </c>
      <c r="S77" s="75"/>
      <c r="T77" s="18"/>
    </row>
    <row r="78" spans="1:20" s="3" customFormat="1" ht="14.25">
      <c r="A78" s="171"/>
      <c r="B78" s="69"/>
      <c r="C78" s="70"/>
      <c r="D78" s="70"/>
      <c r="E78" s="71" t="s">
        <v>6</v>
      </c>
      <c r="F78" s="71"/>
      <c r="G78" s="71"/>
      <c r="H78" s="72">
        <v>3.6</v>
      </c>
      <c r="I78" s="73"/>
      <c r="J78" s="41">
        <v>0</v>
      </c>
      <c r="K78" s="39">
        <f>IF(H78=0,0,J78/H78*100)</f>
        <v>0</v>
      </c>
      <c r="L78" s="74">
        <v>14.4</v>
      </c>
      <c r="M78" s="74"/>
      <c r="N78" s="74"/>
      <c r="O78" s="74"/>
      <c r="P78" s="74">
        <v>0</v>
      </c>
      <c r="Q78" s="74"/>
      <c r="R78" s="75">
        <f t="shared" si="7"/>
        <v>0</v>
      </c>
      <c r="S78" s="75"/>
      <c r="T78" s="18"/>
    </row>
    <row r="79" spans="1:19" s="18" customFormat="1" ht="14.25">
      <c r="A79" s="61" t="s">
        <v>42</v>
      </c>
      <c r="B79" s="62" t="s">
        <v>78</v>
      </c>
      <c r="C79" s="63"/>
      <c r="D79" s="63"/>
      <c r="E79" s="64" t="s">
        <v>2</v>
      </c>
      <c r="F79" s="64"/>
      <c r="G79" s="64"/>
      <c r="H79" s="65">
        <f>H80+H81+H82+H83</f>
        <v>23.1</v>
      </c>
      <c r="I79" s="58"/>
      <c r="J79" s="46">
        <f>J80+J81+J82+J83</f>
        <v>0</v>
      </c>
      <c r="K79" s="45">
        <f>J79/H79*100</f>
        <v>0</v>
      </c>
      <c r="L79" s="59">
        <f>L80+L81+L82+L83</f>
        <v>4930.21</v>
      </c>
      <c r="M79" s="59"/>
      <c r="N79" s="59"/>
      <c r="O79" s="59"/>
      <c r="P79" s="59">
        <f>P80+P81+P82+P83</f>
        <v>0</v>
      </c>
      <c r="Q79" s="59"/>
      <c r="R79" s="60">
        <f t="shared" si="7"/>
        <v>0</v>
      </c>
      <c r="S79" s="60"/>
    </row>
    <row r="80" spans="1:19" s="18" customFormat="1" ht="14.25">
      <c r="A80" s="61"/>
      <c r="B80" s="62"/>
      <c r="C80" s="63"/>
      <c r="D80" s="63"/>
      <c r="E80" s="56" t="s">
        <v>31</v>
      </c>
      <c r="F80" s="56"/>
      <c r="G80" s="56"/>
      <c r="H80" s="57">
        <v>0</v>
      </c>
      <c r="I80" s="58"/>
      <c r="J80" s="43">
        <v>0</v>
      </c>
      <c r="K80" s="44">
        <f>IF(H80=0,0,J80/H80*100)</f>
        <v>0</v>
      </c>
      <c r="L80" s="55">
        <v>0</v>
      </c>
      <c r="M80" s="55"/>
      <c r="N80" s="55"/>
      <c r="O80" s="55"/>
      <c r="P80" s="55">
        <v>0</v>
      </c>
      <c r="Q80" s="55"/>
      <c r="R80" s="54">
        <f t="shared" si="7"/>
        <v>0</v>
      </c>
      <c r="S80" s="54"/>
    </row>
    <row r="81" spans="1:19" s="18" customFormat="1" ht="14.25">
      <c r="A81" s="61"/>
      <c r="B81" s="62"/>
      <c r="C81" s="63"/>
      <c r="D81" s="63"/>
      <c r="E81" s="56" t="s">
        <v>4</v>
      </c>
      <c r="F81" s="56"/>
      <c r="G81" s="56"/>
      <c r="H81" s="57">
        <v>0</v>
      </c>
      <c r="I81" s="58"/>
      <c r="J81" s="43">
        <v>0</v>
      </c>
      <c r="K81" s="44">
        <f>IF(H81=0,0,J81/H81*100)</f>
        <v>0</v>
      </c>
      <c r="L81" s="55">
        <v>0</v>
      </c>
      <c r="M81" s="55"/>
      <c r="N81" s="55"/>
      <c r="O81" s="55"/>
      <c r="P81" s="55">
        <v>0</v>
      </c>
      <c r="Q81" s="55"/>
      <c r="R81" s="54">
        <f t="shared" si="7"/>
        <v>0</v>
      </c>
      <c r="S81" s="54"/>
    </row>
    <row r="82" spans="1:19" s="18" customFormat="1" ht="14.25">
      <c r="A82" s="61"/>
      <c r="B82" s="62"/>
      <c r="C82" s="63"/>
      <c r="D82" s="63"/>
      <c r="E82" s="56" t="s">
        <v>5</v>
      </c>
      <c r="F82" s="56"/>
      <c r="G82" s="56"/>
      <c r="H82" s="57">
        <v>0</v>
      </c>
      <c r="I82" s="58"/>
      <c r="J82" s="43">
        <v>0</v>
      </c>
      <c r="K82" s="44">
        <f>IF(H82=0,0,J82/H82*100)</f>
        <v>0</v>
      </c>
      <c r="L82" s="55">
        <v>0</v>
      </c>
      <c r="M82" s="55"/>
      <c r="N82" s="55"/>
      <c r="O82" s="55"/>
      <c r="P82" s="55">
        <v>0</v>
      </c>
      <c r="Q82" s="55"/>
      <c r="R82" s="54">
        <f t="shared" si="7"/>
        <v>0</v>
      </c>
      <c r="S82" s="54"/>
    </row>
    <row r="83" spans="1:19" s="18" customFormat="1" ht="14.25">
      <c r="A83" s="61"/>
      <c r="B83" s="62"/>
      <c r="C83" s="63"/>
      <c r="D83" s="63"/>
      <c r="E83" s="56" t="s">
        <v>6</v>
      </c>
      <c r="F83" s="56"/>
      <c r="G83" s="56"/>
      <c r="H83" s="57">
        <v>23.1</v>
      </c>
      <c r="I83" s="58"/>
      <c r="J83" s="43">
        <v>0</v>
      </c>
      <c r="K83" s="44">
        <f>J83/H83*100</f>
        <v>0</v>
      </c>
      <c r="L83" s="55">
        <v>4930.21</v>
      </c>
      <c r="M83" s="55"/>
      <c r="N83" s="55"/>
      <c r="O83" s="55"/>
      <c r="P83" s="55">
        <v>0</v>
      </c>
      <c r="Q83" s="55"/>
      <c r="R83" s="54">
        <f t="shared" si="7"/>
        <v>0</v>
      </c>
      <c r="S83" s="54"/>
    </row>
    <row r="84" spans="1:20" s="3" customFormat="1" ht="14.25">
      <c r="A84" s="61" t="s">
        <v>43</v>
      </c>
      <c r="B84" s="69" t="s">
        <v>79</v>
      </c>
      <c r="C84" s="70"/>
      <c r="D84" s="70"/>
      <c r="E84" s="64" t="s">
        <v>2</v>
      </c>
      <c r="F84" s="64"/>
      <c r="G84" s="64"/>
      <c r="H84" s="65">
        <f>H85+H86+H87+H88</f>
        <v>0</v>
      </c>
      <c r="I84" s="58"/>
      <c r="J84" s="21">
        <f>J85+J86+J87+J88</f>
        <v>0</v>
      </c>
      <c r="K84" s="32">
        <f>IF(H84=0,0,J84/H84*100)</f>
        <v>0</v>
      </c>
      <c r="L84" s="59">
        <f>L85+L86+L87+L88</f>
        <v>700</v>
      </c>
      <c r="M84" s="59"/>
      <c r="N84" s="59"/>
      <c r="O84" s="59"/>
      <c r="P84" s="59">
        <f>P85+P86+P87+P88</f>
        <v>0</v>
      </c>
      <c r="Q84" s="59"/>
      <c r="R84" s="60">
        <f t="shared" si="7"/>
        <v>0</v>
      </c>
      <c r="S84" s="60"/>
      <c r="T84" s="18"/>
    </row>
    <row r="85" spans="1:20" s="3" customFormat="1" ht="14.25">
      <c r="A85" s="61"/>
      <c r="B85" s="69"/>
      <c r="C85" s="70"/>
      <c r="D85" s="70"/>
      <c r="E85" s="56" t="s">
        <v>31</v>
      </c>
      <c r="F85" s="56"/>
      <c r="G85" s="56"/>
      <c r="H85" s="57">
        <v>0</v>
      </c>
      <c r="I85" s="58"/>
      <c r="J85" s="22">
        <v>0</v>
      </c>
      <c r="K85" s="31">
        <f>IF(H85=0,0,J85/H85*100)</f>
        <v>0</v>
      </c>
      <c r="L85" s="55">
        <v>0</v>
      </c>
      <c r="M85" s="55"/>
      <c r="N85" s="55"/>
      <c r="O85" s="55"/>
      <c r="P85" s="55">
        <v>0</v>
      </c>
      <c r="Q85" s="55"/>
      <c r="R85" s="54">
        <f t="shared" si="7"/>
        <v>0</v>
      </c>
      <c r="S85" s="54"/>
      <c r="T85" s="18"/>
    </row>
    <row r="86" spans="1:20" s="3" customFormat="1" ht="14.25">
      <c r="A86" s="61"/>
      <c r="B86" s="69"/>
      <c r="C86" s="70"/>
      <c r="D86" s="70"/>
      <c r="E86" s="56" t="s">
        <v>4</v>
      </c>
      <c r="F86" s="56"/>
      <c r="G86" s="56"/>
      <c r="H86" s="57">
        <v>0</v>
      </c>
      <c r="I86" s="58"/>
      <c r="J86" s="22">
        <v>0</v>
      </c>
      <c r="K86" s="31">
        <f>IF(H86=0,0,J86/H86*100)</f>
        <v>0</v>
      </c>
      <c r="L86" s="55">
        <v>0</v>
      </c>
      <c r="M86" s="55"/>
      <c r="N86" s="55"/>
      <c r="O86" s="55"/>
      <c r="P86" s="55">
        <v>0</v>
      </c>
      <c r="Q86" s="55"/>
      <c r="R86" s="54">
        <f t="shared" si="7"/>
        <v>0</v>
      </c>
      <c r="S86" s="54"/>
      <c r="T86" s="18"/>
    </row>
    <row r="87" spans="1:20" s="3" customFormat="1" ht="14.25">
      <c r="A87" s="61"/>
      <c r="B87" s="69"/>
      <c r="C87" s="70"/>
      <c r="D87" s="70"/>
      <c r="E87" s="56" t="s">
        <v>5</v>
      </c>
      <c r="F87" s="56"/>
      <c r="G87" s="56"/>
      <c r="H87" s="57">
        <v>0</v>
      </c>
      <c r="I87" s="58"/>
      <c r="J87" s="22">
        <v>0</v>
      </c>
      <c r="K87" s="31">
        <f>IF(H87=0,0,J87/H87*100)</f>
        <v>0</v>
      </c>
      <c r="L87" s="55">
        <v>0</v>
      </c>
      <c r="M87" s="55"/>
      <c r="N87" s="55"/>
      <c r="O87" s="55"/>
      <c r="P87" s="55">
        <v>0</v>
      </c>
      <c r="Q87" s="55"/>
      <c r="R87" s="54">
        <f t="shared" si="7"/>
        <v>0</v>
      </c>
      <c r="S87" s="54"/>
      <c r="T87" s="18"/>
    </row>
    <row r="88" spans="1:20" s="3" customFormat="1" ht="14.25">
      <c r="A88" s="61"/>
      <c r="B88" s="69"/>
      <c r="C88" s="70"/>
      <c r="D88" s="70"/>
      <c r="E88" s="56" t="s">
        <v>6</v>
      </c>
      <c r="F88" s="56"/>
      <c r="G88" s="56"/>
      <c r="H88" s="57">
        <v>0</v>
      </c>
      <c r="I88" s="58"/>
      <c r="J88" s="22">
        <v>0</v>
      </c>
      <c r="K88" s="31">
        <f>IF(H88=0,0,J88/H88*100)</f>
        <v>0</v>
      </c>
      <c r="L88" s="55">
        <v>700</v>
      </c>
      <c r="M88" s="55"/>
      <c r="N88" s="55"/>
      <c r="O88" s="55"/>
      <c r="P88" s="55">
        <v>0</v>
      </c>
      <c r="Q88" s="55"/>
      <c r="R88" s="54">
        <f t="shared" si="7"/>
        <v>0</v>
      </c>
      <c r="S88" s="54"/>
      <c r="T88" s="18"/>
    </row>
    <row r="89" spans="1:20" s="3" customFormat="1" ht="14.25">
      <c r="A89" s="61" t="s">
        <v>44</v>
      </c>
      <c r="B89" s="69" t="s">
        <v>86</v>
      </c>
      <c r="C89" s="70"/>
      <c r="D89" s="70"/>
      <c r="E89" s="64" t="s">
        <v>2</v>
      </c>
      <c r="F89" s="64"/>
      <c r="G89" s="64"/>
      <c r="H89" s="65">
        <f>H90+H91+H92+H93</f>
        <v>6.05</v>
      </c>
      <c r="I89" s="58"/>
      <c r="J89" s="21">
        <f>J90+J91+J92+J93</f>
        <v>0</v>
      </c>
      <c r="K89" s="32">
        <f>J89/H89*100</f>
        <v>0</v>
      </c>
      <c r="L89" s="59">
        <f>L90+L91+L92+L93</f>
        <v>24.2</v>
      </c>
      <c r="M89" s="59"/>
      <c r="N89" s="59"/>
      <c r="O89" s="59"/>
      <c r="P89" s="59">
        <f>P90+P91+P92+P93</f>
        <v>0</v>
      </c>
      <c r="Q89" s="59"/>
      <c r="R89" s="60">
        <f>P89/L89*100</f>
        <v>0</v>
      </c>
      <c r="S89" s="60"/>
      <c r="T89" s="51"/>
    </row>
    <row r="90" spans="1:20" s="3" customFormat="1" ht="14.25">
      <c r="A90" s="61"/>
      <c r="B90" s="69"/>
      <c r="C90" s="70"/>
      <c r="D90" s="70"/>
      <c r="E90" s="56" t="s">
        <v>31</v>
      </c>
      <c r="F90" s="56"/>
      <c r="G90" s="56"/>
      <c r="H90" s="57">
        <v>0</v>
      </c>
      <c r="I90" s="58"/>
      <c r="J90" s="22">
        <v>0</v>
      </c>
      <c r="K90" s="31">
        <f aca="true" t="shared" si="8" ref="K90:K103">IF(H90=0,0,J90/H90*100)</f>
        <v>0</v>
      </c>
      <c r="L90" s="55">
        <v>0</v>
      </c>
      <c r="M90" s="55"/>
      <c r="N90" s="55"/>
      <c r="O90" s="55"/>
      <c r="P90" s="55">
        <v>0</v>
      </c>
      <c r="Q90" s="55"/>
      <c r="R90" s="54">
        <f aca="true" t="shared" si="9" ref="R90:R98">IF(L90=0,0,P90/L90*100)</f>
        <v>0</v>
      </c>
      <c r="S90" s="54"/>
      <c r="T90" s="51"/>
    </row>
    <row r="91" spans="1:20" s="3" customFormat="1" ht="14.25">
      <c r="A91" s="61"/>
      <c r="B91" s="69"/>
      <c r="C91" s="70"/>
      <c r="D91" s="70"/>
      <c r="E91" s="56" t="s">
        <v>4</v>
      </c>
      <c r="F91" s="56"/>
      <c r="G91" s="56"/>
      <c r="H91" s="57">
        <v>0</v>
      </c>
      <c r="I91" s="58"/>
      <c r="J91" s="22">
        <v>0</v>
      </c>
      <c r="K91" s="31">
        <f t="shared" si="8"/>
        <v>0</v>
      </c>
      <c r="L91" s="55">
        <v>0</v>
      </c>
      <c r="M91" s="55"/>
      <c r="N91" s="55"/>
      <c r="O91" s="55"/>
      <c r="P91" s="55">
        <v>0</v>
      </c>
      <c r="Q91" s="55"/>
      <c r="R91" s="54">
        <f t="shared" si="9"/>
        <v>0</v>
      </c>
      <c r="S91" s="54"/>
      <c r="T91" s="51"/>
    </row>
    <row r="92" spans="1:20" s="3" customFormat="1" ht="14.25">
      <c r="A92" s="61"/>
      <c r="B92" s="69"/>
      <c r="C92" s="70"/>
      <c r="D92" s="70"/>
      <c r="E92" s="56" t="s">
        <v>5</v>
      </c>
      <c r="F92" s="56"/>
      <c r="G92" s="56"/>
      <c r="H92" s="57">
        <v>0</v>
      </c>
      <c r="I92" s="58"/>
      <c r="J92" s="22">
        <v>0</v>
      </c>
      <c r="K92" s="31">
        <f t="shared" si="8"/>
        <v>0</v>
      </c>
      <c r="L92" s="55">
        <v>0</v>
      </c>
      <c r="M92" s="55"/>
      <c r="N92" s="55"/>
      <c r="O92" s="55"/>
      <c r="P92" s="55">
        <v>0</v>
      </c>
      <c r="Q92" s="55"/>
      <c r="R92" s="54">
        <f t="shared" si="9"/>
        <v>0</v>
      </c>
      <c r="S92" s="54"/>
      <c r="T92" s="51"/>
    </row>
    <row r="93" spans="1:20" s="3" customFormat="1" ht="14.25">
      <c r="A93" s="61"/>
      <c r="B93" s="69"/>
      <c r="C93" s="70"/>
      <c r="D93" s="70"/>
      <c r="E93" s="71" t="s">
        <v>6</v>
      </c>
      <c r="F93" s="71"/>
      <c r="G93" s="71"/>
      <c r="H93" s="72">
        <v>6.05</v>
      </c>
      <c r="I93" s="73"/>
      <c r="J93" s="41">
        <v>0</v>
      </c>
      <c r="K93" s="39">
        <f t="shared" si="8"/>
        <v>0</v>
      </c>
      <c r="L93" s="74">
        <v>24.2</v>
      </c>
      <c r="M93" s="74"/>
      <c r="N93" s="74"/>
      <c r="O93" s="74"/>
      <c r="P93" s="74">
        <v>0</v>
      </c>
      <c r="Q93" s="74"/>
      <c r="R93" s="75">
        <f t="shared" si="9"/>
        <v>0</v>
      </c>
      <c r="S93" s="75"/>
      <c r="T93" s="51"/>
    </row>
    <row r="94" spans="1:20" s="3" customFormat="1" ht="14.25">
      <c r="A94" s="61" t="s">
        <v>45</v>
      </c>
      <c r="B94" s="69" t="s">
        <v>80</v>
      </c>
      <c r="C94" s="70"/>
      <c r="D94" s="70"/>
      <c r="E94" s="64" t="s">
        <v>2</v>
      </c>
      <c r="F94" s="64"/>
      <c r="G94" s="64"/>
      <c r="H94" s="65">
        <f>H95+H96+H97+H98</f>
        <v>0</v>
      </c>
      <c r="I94" s="58"/>
      <c r="J94" s="21">
        <f>J95+J96+J97+J98</f>
        <v>0</v>
      </c>
      <c r="K94" s="32">
        <f t="shared" si="8"/>
        <v>0</v>
      </c>
      <c r="L94" s="59">
        <f>L95+L96+L97+L98</f>
        <v>3350</v>
      </c>
      <c r="M94" s="59"/>
      <c r="N94" s="59"/>
      <c r="O94" s="59"/>
      <c r="P94" s="59">
        <f>P95+P96+P97+P98</f>
        <v>0</v>
      </c>
      <c r="Q94" s="59"/>
      <c r="R94" s="60">
        <f t="shared" si="9"/>
        <v>0</v>
      </c>
      <c r="S94" s="60"/>
      <c r="T94" s="51"/>
    </row>
    <row r="95" spans="1:20" s="3" customFormat="1" ht="14.25">
      <c r="A95" s="61"/>
      <c r="B95" s="69"/>
      <c r="C95" s="70"/>
      <c r="D95" s="70"/>
      <c r="E95" s="56" t="s">
        <v>31</v>
      </c>
      <c r="F95" s="56"/>
      <c r="G95" s="56"/>
      <c r="H95" s="57">
        <v>0</v>
      </c>
      <c r="I95" s="58"/>
      <c r="J95" s="22">
        <v>0</v>
      </c>
      <c r="K95" s="31">
        <f t="shared" si="8"/>
        <v>0</v>
      </c>
      <c r="L95" s="55">
        <v>0</v>
      </c>
      <c r="M95" s="55"/>
      <c r="N95" s="55"/>
      <c r="O95" s="55"/>
      <c r="P95" s="55">
        <v>0</v>
      </c>
      <c r="Q95" s="55"/>
      <c r="R95" s="54">
        <f t="shared" si="9"/>
        <v>0</v>
      </c>
      <c r="S95" s="54"/>
      <c r="T95" s="51"/>
    </row>
    <row r="96" spans="1:20" s="3" customFormat="1" ht="14.25">
      <c r="A96" s="61"/>
      <c r="B96" s="69"/>
      <c r="C96" s="70"/>
      <c r="D96" s="70"/>
      <c r="E96" s="56" t="s">
        <v>4</v>
      </c>
      <c r="F96" s="56"/>
      <c r="G96" s="56"/>
      <c r="H96" s="57">
        <v>0</v>
      </c>
      <c r="I96" s="58"/>
      <c r="J96" s="22">
        <v>0</v>
      </c>
      <c r="K96" s="31">
        <f t="shared" si="8"/>
        <v>0</v>
      </c>
      <c r="L96" s="55">
        <v>0</v>
      </c>
      <c r="M96" s="55"/>
      <c r="N96" s="55"/>
      <c r="O96" s="55"/>
      <c r="P96" s="55">
        <v>0</v>
      </c>
      <c r="Q96" s="55"/>
      <c r="R96" s="54">
        <f t="shared" si="9"/>
        <v>0</v>
      </c>
      <c r="S96" s="54"/>
      <c r="T96" s="51"/>
    </row>
    <row r="97" spans="1:20" s="3" customFormat="1" ht="14.25">
      <c r="A97" s="61"/>
      <c r="B97" s="69"/>
      <c r="C97" s="70"/>
      <c r="D97" s="70"/>
      <c r="E97" s="56" t="s">
        <v>5</v>
      </c>
      <c r="F97" s="56"/>
      <c r="G97" s="56"/>
      <c r="H97" s="57">
        <v>0</v>
      </c>
      <c r="I97" s="58"/>
      <c r="J97" s="22">
        <v>0</v>
      </c>
      <c r="K97" s="31">
        <f t="shared" si="8"/>
        <v>0</v>
      </c>
      <c r="L97" s="55">
        <v>0</v>
      </c>
      <c r="M97" s="55"/>
      <c r="N97" s="55"/>
      <c r="O97" s="55"/>
      <c r="P97" s="55">
        <v>0</v>
      </c>
      <c r="Q97" s="55"/>
      <c r="R97" s="54">
        <f t="shared" si="9"/>
        <v>0</v>
      </c>
      <c r="S97" s="54"/>
      <c r="T97" s="51"/>
    </row>
    <row r="98" spans="1:20" s="3" customFormat="1" ht="14.25">
      <c r="A98" s="61"/>
      <c r="B98" s="69"/>
      <c r="C98" s="70"/>
      <c r="D98" s="70"/>
      <c r="E98" s="56" t="s">
        <v>6</v>
      </c>
      <c r="F98" s="56"/>
      <c r="G98" s="56"/>
      <c r="H98" s="57">
        <v>0</v>
      </c>
      <c r="I98" s="58"/>
      <c r="J98" s="22">
        <v>0</v>
      </c>
      <c r="K98" s="31">
        <f t="shared" si="8"/>
        <v>0</v>
      </c>
      <c r="L98" s="55">
        <v>3350</v>
      </c>
      <c r="M98" s="55"/>
      <c r="N98" s="55"/>
      <c r="O98" s="55"/>
      <c r="P98" s="55">
        <v>0</v>
      </c>
      <c r="Q98" s="55"/>
      <c r="R98" s="54">
        <f t="shared" si="9"/>
        <v>0</v>
      </c>
      <c r="S98" s="54"/>
      <c r="T98" s="51"/>
    </row>
    <row r="99" spans="1:20" s="3" customFormat="1" ht="14.25">
      <c r="A99" s="61" t="s">
        <v>46</v>
      </c>
      <c r="B99" s="69" t="s">
        <v>81</v>
      </c>
      <c r="C99" s="70"/>
      <c r="D99" s="70"/>
      <c r="E99" s="64" t="s">
        <v>2</v>
      </c>
      <c r="F99" s="64"/>
      <c r="G99" s="64"/>
      <c r="H99" s="65">
        <f>H100+H101+H102+H103</f>
        <v>0</v>
      </c>
      <c r="I99" s="58"/>
      <c r="J99" s="21">
        <f>J100+J101+J102+J103</f>
        <v>0</v>
      </c>
      <c r="K99" s="32">
        <f t="shared" si="8"/>
        <v>0</v>
      </c>
      <c r="L99" s="59">
        <f>L100+L101+L102+L103</f>
        <v>0</v>
      </c>
      <c r="M99" s="59"/>
      <c r="N99" s="59"/>
      <c r="O99" s="59"/>
      <c r="P99" s="59">
        <f>P100+P101+P102+P103</f>
        <v>0</v>
      </c>
      <c r="Q99" s="59"/>
      <c r="R99" s="60">
        <f>IF(L99=0,0,P99/L99*100)</f>
        <v>0</v>
      </c>
      <c r="S99" s="60"/>
      <c r="T99" s="18"/>
    </row>
    <row r="100" spans="1:20" s="3" customFormat="1" ht="14.25">
      <c r="A100" s="61"/>
      <c r="B100" s="69"/>
      <c r="C100" s="70"/>
      <c r="D100" s="70"/>
      <c r="E100" s="56" t="s">
        <v>31</v>
      </c>
      <c r="F100" s="56"/>
      <c r="G100" s="56"/>
      <c r="H100" s="57">
        <v>0</v>
      </c>
      <c r="I100" s="58"/>
      <c r="J100" s="22">
        <v>0</v>
      </c>
      <c r="K100" s="31">
        <f t="shared" si="8"/>
        <v>0</v>
      </c>
      <c r="L100" s="55">
        <v>0</v>
      </c>
      <c r="M100" s="55"/>
      <c r="N100" s="55"/>
      <c r="O100" s="55"/>
      <c r="P100" s="55">
        <v>0</v>
      </c>
      <c r="Q100" s="55"/>
      <c r="R100" s="54">
        <f>IF(L100=0,0,P100/L100*100)</f>
        <v>0</v>
      </c>
      <c r="S100" s="54"/>
      <c r="T100" s="18"/>
    </row>
    <row r="101" spans="1:20" s="3" customFormat="1" ht="14.25">
      <c r="A101" s="61"/>
      <c r="B101" s="69"/>
      <c r="C101" s="70"/>
      <c r="D101" s="70"/>
      <c r="E101" s="56" t="s">
        <v>4</v>
      </c>
      <c r="F101" s="56"/>
      <c r="G101" s="56"/>
      <c r="H101" s="57">
        <v>0</v>
      </c>
      <c r="I101" s="58"/>
      <c r="J101" s="22">
        <v>0</v>
      </c>
      <c r="K101" s="31">
        <f t="shared" si="8"/>
        <v>0</v>
      </c>
      <c r="L101" s="55">
        <v>0</v>
      </c>
      <c r="M101" s="55"/>
      <c r="N101" s="55"/>
      <c r="O101" s="55"/>
      <c r="P101" s="55">
        <v>0</v>
      </c>
      <c r="Q101" s="55"/>
      <c r="R101" s="54">
        <f>IF(L101=0,0,P101/L101*100)</f>
        <v>0</v>
      </c>
      <c r="S101" s="54"/>
      <c r="T101" s="18"/>
    </row>
    <row r="102" spans="1:20" s="3" customFormat="1" ht="14.25">
      <c r="A102" s="61"/>
      <c r="B102" s="69"/>
      <c r="C102" s="70"/>
      <c r="D102" s="70"/>
      <c r="E102" s="56" t="s">
        <v>5</v>
      </c>
      <c r="F102" s="56"/>
      <c r="G102" s="56"/>
      <c r="H102" s="57">
        <v>0</v>
      </c>
      <c r="I102" s="58"/>
      <c r="J102" s="22">
        <v>0</v>
      </c>
      <c r="K102" s="31">
        <f t="shared" si="8"/>
        <v>0</v>
      </c>
      <c r="L102" s="55">
        <v>0</v>
      </c>
      <c r="M102" s="55"/>
      <c r="N102" s="55"/>
      <c r="O102" s="55"/>
      <c r="P102" s="55">
        <v>0</v>
      </c>
      <c r="Q102" s="55"/>
      <c r="R102" s="54">
        <f>IF(L102=0,0,P102/L102*100)</f>
        <v>0</v>
      </c>
      <c r="S102" s="54"/>
      <c r="T102" s="18"/>
    </row>
    <row r="103" spans="1:20" s="3" customFormat="1" ht="14.25">
      <c r="A103" s="61"/>
      <c r="B103" s="69"/>
      <c r="C103" s="70"/>
      <c r="D103" s="70"/>
      <c r="E103" s="56" t="s">
        <v>6</v>
      </c>
      <c r="F103" s="56"/>
      <c r="G103" s="56"/>
      <c r="H103" s="57">
        <v>0</v>
      </c>
      <c r="I103" s="58"/>
      <c r="J103" s="22">
        <v>0</v>
      </c>
      <c r="K103" s="31">
        <f t="shared" si="8"/>
        <v>0</v>
      </c>
      <c r="L103" s="55">
        <v>0</v>
      </c>
      <c r="M103" s="55"/>
      <c r="N103" s="55"/>
      <c r="O103" s="55"/>
      <c r="P103" s="55">
        <v>0</v>
      </c>
      <c r="Q103" s="55"/>
      <c r="R103" s="54">
        <f>IF(L103=0,0,P103/L103*100)</f>
        <v>0</v>
      </c>
      <c r="S103" s="54"/>
      <c r="T103" s="18"/>
    </row>
    <row r="104" spans="1:20" s="3" customFormat="1" ht="14.25">
      <c r="A104" s="61" t="s">
        <v>47</v>
      </c>
      <c r="B104" s="69" t="s">
        <v>82</v>
      </c>
      <c r="C104" s="70"/>
      <c r="D104" s="70"/>
      <c r="E104" s="64" t="s">
        <v>2</v>
      </c>
      <c r="F104" s="64"/>
      <c r="G104" s="64"/>
      <c r="H104" s="65">
        <f>H105+H106+H107+H108</f>
        <v>424.12</v>
      </c>
      <c r="I104" s="58"/>
      <c r="J104" s="21">
        <f>J105+J106+J107+J108</f>
        <v>401.39</v>
      </c>
      <c r="K104" s="32">
        <f aca="true" t="shared" si="10" ref="K104:K117">IF(H104=0,0,J104/H104*100)</f>
        <v>94.64066773554653</v>
      </c>
      <c r="L104" s="59">
        <f>L105+L106+L107+L108</f>
        <v>1696.48</v>
      </c>
      <c r="M104" s="59"/>
      <c r="N104" s="59"/>
      <c r="O104" s="59"/>
      <c r="P104" s="59">
        <f>P105+P106+P107+P108</f>
        <v>401.39</v>
      </c>
      <c r="Q104" s="59"/>
      <c r="R104" s="60">
        <f>P104/L104*100</f>
        <v>23.660166933886632</v>
      </c>
      <c r="S104" s="60"/>
      <c r="T104" s="18"/>
    </row>
    <row r="105" spans="1:20" s="3" customFormat="1" ht="14.25">
      <c r="A105" s="61"/>
      <c r="B105" s="69"/>
      <c r="C105" s="70"/>
      <c r="D105" s="70"/>
      <c r="E105" s="56" t="s">
        <v>31</v>
      </c>
      <c r="F105" s="56"/>
      <c r="G105" s="56"/>
      <c r="H105" s="57">
        <v>0</v>
      </c>
      <c r="I105" s="58"/>
      <c r="J105" s="22">
        <v>0</v>
      </c>
      <c r="K105" s="31">
        <f t="shared" si="10"/>
        <v>0</v>
      </c>
      <c r="L105" s="55">
        <v>0</v>
      </c>
      <c r="M105" s="55"/>
      <c r="N105" s="55"/>
      <c r="O105" s="55"/>
      <c r="P105" s="55">
        <v>0</v>
      </c>
      <c r="Q105" s="55"/>
      <c r="R105" s="54">
        <f>IF(L105=0,0,P105/L105*100)</f>
        <v>0</v>
      </c>
      <c r="S105" s="54"/>
      <c r="T105" s="18"/>
    </row>
    <row r="106" spans="1:20" s="3" customFormat="1" ht="14.25">
      <c r="A106" s="61"/>
      <c r="B106" s="69"/>
      <c r="C106" s="70"/>
      <c r="D106" s="70"/>
      <c r="E106" s="56" t="s">
        <v>4</v>
      </c>
      <c r="F106" s="56"/>
      <c r="G106" s="56"/>
      <c r="H106" s="57">
        <v>0</v>
      </c>
      <c r="I106" s="58"/>
      <c r="J106" s="22">
        <v>0</v>
      </c>
      <c r="K106" s="31">
        <f t="shared" si="10"/>
        <v>0</v>
      </c>
      <c r="L106" s="55">
        <v>0</v>
      </c>
      <c r="M106" s="55"/>
      <c r="N106" s="55"/>
      <c r="O106" s="55"/>
      <c r="P106" s="55">
        <v>0</v>
      </c>
      <c r="Q106" s="55"/>
      <c r="R106" s="54">
        <f>IF(L106=0,0,P106/L106*100)</f>
        <v>0</v>
      </c>
      <c r="S106" s="54"/>
      <c r="T106" s="18"/>
    </row>
    <row r="107" spans="1:20" s="3" customFormat="1" ht="14.25">
      <c r="A107" s="61"/>
      <c r="B107" s="69"/>
      <c r="C107" s="70"/>
      <c r="D107" s="70"/>
      <c r="E107" s="56" t="s">
        <v>5</v>
      </c>
      <c r="F107" s="56"/>
      <c r="G107" s="56"/>
      <c r="H107" s="57">
        <v>0</v>
      </c>
      <c r="I107" s="58"/>
      <c r="J107" s="22">
        <v>0</v>
      </c>
      <c r="K107" s="31">
        <f t="shared" si="10"/>
        <v>0</v>
      </c>
      <c r="L107" s="55">
        <v>0</v>
      </c>
      <c r="M107" s="55"/>
      <c r="N107" s="55"/>
      <c r="O107" s="55"/>
      <c r="P107" s="55">
        <v>0</v>
      </c>
      <c r="Q107" s="55"/>
      <c r="R107" s="54">
        <f>IF(L107=0,0,P107/L107*100)</f>
        <v>0</v>
      </c>
      <c r="S107" s="54"/>
      <c r="T107" s="18"/>
    </row>
    <row r="108" spans="1:20" s="3" customFormat="1" ht="14.25">
      <c r="A108" s="61"/>
      <c r="B108" s="69"/>
      <c r="C108" s="70"/>
      <c r="D108" s="70"/>
      <c r="E108" s="56" t="s">
        <v>6</v>
      </c>
      <c r="F108" s="56"/>
      <c r="G108" s="56"/>
      <c r="H108" s="57">
        <v>424.12</v>
      </c>
      <c r="I108" s="58"/>
      <c r="J108" s="22">
        <v>401.39</v>
      </c>
      <c r="K108" s="31">
        <f t="shared" si="10"/>
        <v>94.64066773554653</v>
      </c>
      <c r="L108" s="55">
        <v>1696.48</v>
      </c>
      <c r="M108" s="55"/>
      <c r="N108" s="55"/>
      <c r="O108" s="55"/>
      <c r="P108" s="55">
        <f>J108</f>
        <v>401.39</v>
      </c>
      <c r="Q108" s="55"/>
      <c r="R108" s="54">
        <f>IF(L108=0,0,P108/L108*100)</f>
        <v>23.660166933886632</v>
      </c>
      <c r="S108" s="54"/>
      <c r="T108" s="18"/>
    </row>
    <row r="109" spans="1:20" s="3" customFormat="1" ht="14.25">
      <c r="A109" s="61" t="s">
        <v>48</v>
      </c>
      <c r="B109" s="69" t="s">
        <v>100</v>
      </c>
      <c r="C109" s="70"/>
      <c r="D109" s="70"/>
      <c r="E109" s="64" t="s">
        <v>2</v>
      </c>
      <c r="F109" s="64"/>
      <c r="G109" s="64"/>
      <c r="H109" s="65">
        <f>H110+H111+H112+H113</f>
        <v>0</v>
      </c>
      <c r="I109" s="58"/>
      <c r="J109" s="21">
        <f>J110+J111+J112+J113</f>
        <v>0</v>
      </c>
      <c r="K109" s="32">
        <f aca="true" t="shared" si="11" ref="K109:K114">IF(H109=0,0,J109/H109*100)</f>
        <v>0</v>
      </c>
      <c r="L109" s="59">
        <f>L110+L111+L112+L113</f>
        <v>150</v>
      </c>
      <c r="M109" s="59"/>
      <c r="N109" s="59"/>
      <c r="O109" s="59"/>
      <c r="P109" s="59">
        <f>P110+P111+P112+P113</f>
        <v>0</v>
      </c>
      <c r="Q109" s="59"/>
      <c r="R109" s="60">
        <f>P109/L109*100</f>
        <v>0</v>
      </c>
      <c r="S109" s="60"/>
      <c r="T109" s="18"/>
    </row>
    <row r="110" spans="1:20" s="3" customFormat="1" ht="14.25">
      <c r="A110" s="61"/>
      <c r="B110" s="69"/>
      <c r="C110" s="70"/>
      <c r="D110" s="70"/>
      <c r="E110" s="56" t="s">
        <v>31</v>
      </c>
      <c r="F110" s="56"/>
      <c r="G110" s="56"/>
      <c r="H110" s="57">
        <v>0</v>
      </c>
      <c r="I110" s="58"/>
      <c r="J110" s="22">
        <v>0</v>
      </c>
      <c r="K110" s="31">
        <f t="shared" si="11"/>
        <v>0</v>
      </c>
      <c r="L110" s="55">
        <v>0</v>
      </c>
      <c r="M110" s="55"/>
      <c r="N110" s="55"/>
      <c r="O110" s="55"/>
      <c r="P110" s="55">
        <v>0</v>
      </c>
      <c r="Q110" s="55"/>
      <c r="R110" s="54">
        <f>IF(L110=0,0,P110/L110*100)</f>
        <v>0</v>
      </c>
      <c r="S110" s="54"/>
      <c r="T110" s="18"/>
    </row>
    <row r="111" spans="1:20" s="3" customFormat="1" ht="14.25">
      <c r="A111" s="61"/>
      <c r="B111" s="69"/>
      <c r="C111" s="70"/>
      <c r="D111" s="70"/>
      <c r="E111" s="56" t="s">
        <v>4</v>
      </c>
      <c r="F111" s="56"/>
      <c r="G111" s="56"/>
      <c r="H111" s="57">
        <v>0</v>
      </c>
      <c r="I111" s="58"/>
      <c r="J111" s="22">
        <v>0</v>
      </c>
      <c r="K111" s="31">
        <f t="shared" si="11"/>
        <v>0</v>
      </c>
      <c r="L111" s="55">
        <v>0</v>
      </c>
      <c r="M111" s="55"/>
      <c r="N111" s="55"/>
      <c r="O111" s="55"/>
      <c r="P111" s="55">
        <v>0</v>
      </c>
      <c r="Q111" s="55"/>
      <c r="R111" s="54">
        <f>IF(L111=0,0,P111/L111*100)</f>
        <v>0</v>
      </c>
      <c r="S111" s="54"/>
      <c r="T111" s="18"/>
    </row>
    <row r="112" spans="1:20" s="3" customFormat="1" ht="14.25">
      <c r="A112" s="61"/>
      <c r="B112" s="69"/>
      <c r="C112" s="70"/>
      <c r="D112" s="70"/>
      <c r="E112" s="56" t="s">
        <v>5</v>
      </c>
      <c r="F112" s="56"/>
      <c r="G112" s="56"/>
      <c r="H112" s="57">
        <v>0</v>
      </c>
      <c r="I112" s="58"/>
      <c r="J112" s="22">
        <v>0</v>
      </c>
      <c r="K112" s="31">
        <f t="shared" si="11"/>
        <v>0</v>
      </c>
      <c r="L112" s="55">
        <v>0</v>
      </c>
      <c r="M112" s="55"/>
      <c r="N112" s="55"/>
      <c r="O112" s="55"/>
      <c r="P112" s="55">
        <v>0</v>
      </c>
      <c r="Q112" s="55"/>
      <c r="R112" s="54">
        <f>IF(L112=0,0,P112/L112*100)</f>
        <v>0</v>
      </c>
      <c r="S112" s="54"/>
      <c r="T112" s="18"/>
    </row>
    <row r="113" spans="1:20" s="3" customFormat="1" ht="14.25">
      <c r="A113" s="61"/>
      <c r="B113" s="69"/>
      <c r="C113" s="70"/>
      <c r="D113" s="70"/>
      <c r="E113" s="56" t="s">
        <v>6</v>
      </c>
      <c r="F113" s="56"/>
      <c r="G113" s="56"/>
      <c r="H113" s="57">
        <v>0</v>
      </c>
      <c r="I113" s="58"/>
      <c r="J113" s="22">
        <v>0</v>
      </c>
      <c r="K113" s="31">
        <f t="shared" si="11"/>
        <v>0</v>
      </c>
      <c r="L113" s="55">
        <v>150</v>
      </c>
      <c r="M113" s="55"/>
      <c r="N113" s="55"/>
      <c r="O113" s="55"/>
      <c r="P113" s="55">
        <v>0</v>
      </c>
      <c r="Q113" s="55"/>
      <c r="R113" s="54">
        <f>IF(L113=0,0,P113/L113*100)</f>
        <v>0</v>
      </c>
      <c r="S113" s="54"/>
      <c r="T113" s="18"/>
    </row>
    <row r="114" spans="1:20" s="3" customFormat="1" ht="14.25">
      <c r="A114" s="61" t="s">
        <v>83</v>
      </c>
      <c r="B114" s="69" t="s">
        <v>93</v>
      </c>
      <c r="C114" s="70"/>
      <c r="D114" s="70"/>
      <c r="E114" s="64" t="s">
        <v>2</v>
      </c>
      <c r="F114" s="64"/>
      <c r="G114" s="64"/>
      <c r="H114" s="65">
        <f>H115+H116+H117+H118</f>
        <v>0</v>
      </c>
      <c r="I114" s="58"/>
      <c r="J114" s="21">
        <f>J115+J116+J117+J118</f>
        <v>0</v>
      </c>
      <c r="K114" s="32">
        <f t="shared" si="11"/>
        <v>0</v>
      </c>
      <c r="L114" s="59">
        <f>L115+L116+L117+L118</f>
        <v>4425.82</v>
      </c>
      <c r="M114" s="59"/>
      <c r="N114" s="59"/>
      <c r="O114" s="59"/>
      <c r="P114" s="59">
        <f>P115+P116+P117+P118</f>
        <v>0</v>
      </c>
      <c r="Q114" s="59"/>
      <c r="R114" s="60">
        <f>P114/L114*100</f>
        <v>0</v>
      </c>
      <c r="S114" s="60"/>
      <c r="T114" s="18"/>
    </row>
    <row r="115" spans="1:20" s="3" customFormat="1" ht="14.25">
      <c r="A115" s="61"/>
      <c r="B115" s="69"/>
      <c r="C115" s="70"/>
      <c r="D115" s="70"/>
      <c r="E115" s="56" t="s">
        <v>31</v>
      </c>
      <c r="F115" s="56"/>
      <c r="G115" s="56"/>
      <c r="H115" s="57">
        <v>0</v>
      </c>
      <c r="I115" s="58"/>
      <c r="J115" s="22">
        <v>0</v>
      </c>
      <c r="K115" s="31">
        <f t="shared" si="10"/>
        <v>0</v>
      </c>
      <c r="L115" s="55">
        <v>0</v>
      </c>
      <c r="M115" s="55"/>
      <c r="N115" s="55"/>
      <c r="O115" s="55"/>
      <c r="P115" s="55">
        <v>0</v>
      </c>
      <c r="Q115" s="55"/>
      <c r="R115" s="54">
        <f>IF(L115=0,0,P115/L115*100)</f>
        <v>0</v>
      </c>
      <c r="S115" s="54"/>
      <c r="T115" s="18"/>
    </row>
    <row r="116" spans="1:20" s="3" customFormat="1" ht="14.25">
      <c r="A116" s="61"/>
      <c r="B116" s="69"/>
      <c r="C116" s="70"/>
      <c r="D116" s="70"/>
      <c r="E116" s="56" t="s">
        <v>4</v>
      </c>
      <c r="F116" s="56"/>
      <c r="G116" s="56"/>
      <c r="H116" s="57">
        <v>0</v>
      </c>
      <c r="I116" s="58"/>
      <c r="J116" s="22">
        <v>0</v>
      </c>
      <c r="K116" s="31">
        <f>IF(H116=0,0,J116/H116*100)</f>
        <v>0</v>
      </c>
      <c r="L116" s="55">
        <v>1020.4</v>
      </c>
      <c r="M116" s="55"/>
      <c r="N116" s="55"/>
      <c r="O116" s="55"/>
      <c r="P116" s="55">
        <v>0</v>
      </c>
      <c r="Q116" s="55"/>
      <c r="R116" s="54">
        <f>IF(L116=0,0,P116/L116*100)</f>
        <v>0</v>
      </c>
      <c r="S116" s="54"/>
      <c r="T116" s="18"/>
    </row>
    <row r="117" spans="1:20" s="3" customFormat="1" ht="14.25">
      <c r="A117" s="61"/>
      <c r="B117" s="69"/>
      <c r="C117" s="70"/>
      <c r="D117" s="70"/>
      <c r="E117" s="56" t="s">
        <v>5</v>
      </c>
      <c r="F117" s="56"/>
      <c r="G117" s="56"/>
      <c r="H117" s="57">
        <v>0</v>
      </c>
      <c r="I117" s="58"/>
      <c r="J117" s="22">
        <v>0</v>
      </c>
      <c r="K117" s="31">
        <f t="shared" si="10"/>
        <v>0</v>
      </c>
      <c r="L117" s="55">
        <v>0</v>
      </c>
      <c r="M117" s="55"/>
      <c r="N117" s="55"/>
      <c r="O117" s="55"/>
      <c r="P117" s="55">
        <v>0</v>
      </c>
      <c r="Q117" s="55"/>
      <c r="R117" s="54">
        <f>IF(L117=0,0,P117/L117*100)</f>
        <v>0</v>
      </c>
      <c r="S117" s="54"/>
      <c r="T117" s="18"/>
    </row>
    <row r="118" spans="1:20" s="3" customFormat="1" ht="14.25">
      <c r="A118" s="61"/>
      <c r="B118" s="69"/>
      <c r="C118" s="70"/>
      <c r="D118" s="70"/>
      <c r="E118" s="56" t="s">
        <v>6</v>
      </c>
      <c r="F118" s="56"/>
      <c r="G118" s="56"/>
      <c r="H118" s="57">
        <v>0</v>
      </c>
      <c r="I118" s="58"/>
      <c r="J118" s="22">
        <v>0</v>
      </c>
      <c r="K118" s="31">
        <f aca="true" t="shared" si="12" ref="K118:K123">IF(H118=0,0,J118/H118*100)</f>
        <v>0</v>
      </c>
      <c r="L118" s="55">
        <v>3405.42</v>
      </c>
      <c r="M118" s="55"/>
      <c r="N118" s="55"/>
      <c r="O118" s="55"/>
      <c r="P118" s="55">
        <v>0</v>
      </c>
      <c r="Q118" s="55"/>
      <c r="R118" s="54">
        <f>IF(L118=0,0,P118/L118*100)</f>
        <v>0</v>
      </c>
      <c r="S118" s="54"/>
      <c r="T118" s="18"/>
    </row>
    <row r="119" spans="1:20" s="3" customFormat="1" ht="14.25">
      <c r="A119" s="61" t="s">
        <v>84</v>
      </c>
      <c r="B119" s="69" t="s">
        <v>94</v>
      </c>
      <c r="C119" s="70"/>
      <c r="D119" s="70"/>
      <c r="E119" s="64" t="s">
        <v>2</v>
      </c>
      <c r="F119" s="64"/>
      <c r="G119" s="64"/>
      <c r="H119" s="65">
        <f>H120+H121+H122+H123</f>
        <v>0</v>
      </c>
      <c r="I119" s="58"/>
      <c r="J119" s="21">
        <f>J120+J121+J122+J123</f>
        <v>0</v>
      </c>
      <c r="K119" s="32">
        <f t="shared" si="12"/>
        <v>0</v>
      </c>
      <c r="L119" s="59">
        <f>L120+L121+L122+L123</f>
        <v>2121.84</v>
      </c>
      <c r="M119" s="59"/>
      <c r="N119" s="59"/>
      <c r="O119" s="59"/>
      <c r="P119" s="59">
        <f>P120+P121+P122+P123</f>
        <v>0</v>
      </c>
      <c r="Q119" s="59"/>
      <c r="R119" s="60">
        <f>P119/L119*100</f>
        <v>0</v>
      </c>
      <c r="S119" s="60"/>
      <c r="T119" s="18"/>
    </row>
    <row r="120" spans="1:20" s="3" customFormat="1" ht="14.25">
      <c r="A120" s="61"/>
      <c r="B120" s="69"/>
      <c r="C120" s="70"/>
      <c r="D120" s="70"/>
      <c r="E120" s="56" t="s">
        <v>31</v>
      </c>
      <c r="F120" s="56"/>
      <c r="G120" s="56"/>
      <c r="H120" s="57">
        <v>0</v>
      </c>
      <c r="I120" s="58"/>
      <c r="J120" s="22">
        <v>0</v>
      </c>
      <c r="K120" s="31">
        <f t="shared" si="12"/>
        <v>0</v>
      </c>
      <c r="L120" s="55">
        <v>0</v>
      </c>
      <c r="M120" s="55"/>
      <c r="N120" s="55"/>
      <c r="O120" s="55"/>
      <c r="P120" s="55">
        <v>0</v>
      </c>
      <c r="Q120" s="55"/>
      <c r="R120" s="54">
        <f aca="true" t="shared" si="13" ref="R120:R127">IF(L120=0,0,P120/L120*100)</f>
        <v>0</v>
      </c>
      <c r="S120" s="54"/>
      <c r="T120" s="18"/>
    </row>
    <row r="121" spans="1:20" s="3" customFormat="1" ht="14.25">
      <c r="A121" s="61"/>
      <c r="B121" s="69"/>
      <c r="C121" s="70"/>
      <c r="D121" s="70"/>
      <c r="E121" s="56" t="s">
        <v>4</v>
      </c>
      <c r="F121" s="56"/>
      <c r="G121" s="56"/>
      <c r="H121" s="57">
        <v>0</v>
      </c>
      <c r="I121" s="58"/>
      <c r="J121" s="22">
        <v>0</v>
      </c>
      <c r="K121" s="31">
        <f t="shared" si="12"/>
        <v>0</v>
      </c>
      <c r="L121" s="55">
        <v>840.8</v>
      </c>
      <c r="M121" s="55"/>
      <c r="N121" s="55"/>
      <c r="O121" s="55"/>
      <c r="P121" s="55">
        <v>0</v>
      </c>
      <c r="Q121" s="55"/>
      <c r="R121" s="54">
        <f t="shared" si="13"/>
        <v>0</v>
      </c>
      <c r="S121" s="54"/>
      <c r="T121" s="18"/>
    </row>
    <row r="122" spans="1:20" s="3" customFormat="1" ht="14.25">
      <c r="A122" s="61"/>
      <c r="B122" s="69"/>
      <c r="C122" s="70"/>
      <c r="D122" s="70"/>
      <c r="E122" s="56" t="s">
        <v>5</v>
      </c>
      <c r="F122" s="56"/>
      <c r="G122" s="56"/>
      <c r="H122" s="57">
        <v>0</v>
      </c>
      <c r="I122" s="58"/>
      <c r="J122" s="22">
        <v>0</v>
      </c>
      <c r="K122" s="31">
        <f t="shared" si="12"/>
        <v>0</v>
      </c>
      <c r="L122" s="55">
        <v>0</v>
      </c>
      <c r="M122" s="55"/>
      <c r="N122" s="55"/>
      <c r="O122" s="55"/>
      <c r="P122" s="55">
        <v>0</v>
      </c>
      <c r="Q122" s="55"/>
      <c r="R122" s="54">
        <f t="shared" si="13"/>
        <v>0</v>
      </c>
      <c r="S122" s="54"/>
      <c r="T122" s="18"/>
    </row>
    <row r="123" spans="1:20" s="3" customFormat="1" ht="67.5" customHeight="1">
      <c r="A123" s="61"/>
      <c r="B123" s="69"/>
      <c r="C123" s="70"/>
      <c r="D123" s="70"/>
      <c r="E123" s="56" t="s">
        <v>6</v>
      </c>
      <c r="F123" s="56"/>
      <c r="G123" s="56"/>
      <c r="H123" s="57">
        <v>0</v>
      </c>
      <c r="I123" s="58"/>
      <c r="J123" s="22">
        <v>0</v>
      </c>
      <c r="K123" s="31">
        <f t="shared" si="12"/>
        <v>0</v>
      </c>
      <c r="L123" s="55">
        <v>1281.04</v>
      </c>
      <c r="M123" s="55"/>
      <c r="N123" s="55"/>
      <c r="O123" s="55"/>
      <c r="P123" s="55">
        <v>0</v>
      </c>
      <c r="Q123" s="55"/>
      <c r="R123" s="54">
        <f t="shared" si="13"/>
        <v>0</v>
      </c>
      <c r="S123" s="54"/>
      <c r="T123" s="18"/>
    </row>
    <row r="124" spans="1:19" ht="22.5" customHeight="1">
      <c r="A124" s="153" t="s">
        <v>10</v>
      </c>
      <c r="B124" s="175" t="s">
        <v>49</v>
      </c>
      <c r="C124" s="176"/>
      <c r="D124" s="177"/>
      <c r="E124" s="126" t="s">
        <v>2</v>
      </c>
      <c r="F124" s="127"/>
      <c r="G124" s="128"/>
      <c r="H124" s="111">
        <f>H125+H126+H127+H128</f>
        <v>21.98</v>
      </c>
      <c r="I124" s="113"/>
      <c r="J124" s="27">
        <f>J125+J126+J127+J128</f>
        <v>15.25</v>
      </c>
      <c r="K124" s="28">
        <f>IF(H124=0,0,J124/H124*100)</f>
        <v>69.38125568698817</v>
      </c>
      <c r="L124" s="111">
        <f>L125+L126+L127+L128</f>
        <v>524.8199999999999</v>
      </c>
      <c r="M124" s="112"/>
      <c r="N124" s="112"/>
      <c r="O124" s="113"/>
      <c r="P124" s="111">
        <f>P125+P126+P127+P128</f>
        <v>15.25</v>
      </c>
      <c r="Q124" s="113"/>
      <c r="R124" s="140">
        <f t="shared" si="13"/>
        <v>2.905758164704089</v>
      </c>
      <c r="S124" s="140"/>
    </row>
    <row r="125" spans="1:19" ht="14.25" customHeight="1">
      <c r="A125" s="154"/>
      <c r="B125" s="178"/>
      <c r="C125" s="179"/>
      <c r="D125" s="180"/>
      <c r="E125" s="126" t="s">
        <v>31</v>
      </c>
      <c r="F125" s="127"/>
      <c r="G125" s="128"/>
      <c r="H125" s="115">
        <f>H130+H135</f>
        <v>0</v>
      </c>
      <c r="I125" s="130"/>
      <c r="J125" s="49">
        <f>J140+J130+J135</f>
        <v>0</v>
      </c>
      <c r="K125" s="30">
        <f>IF(H125=0,0,J125/H125*100)</f>
        <v>0</v>
      </c>
      <c r="L125" s="115">
        <f>L140+L130+L135</f>
        <v>0</v>
      </c>
      <c r="M125" s="129"/>
      <c r="N125" s="129"/>
      <c r="O125" s="130"/>
      <c r="P125" s="115">
        <f>P140+P130+P135</f>
        <v>0</v>
      </c>
      <c r="Q125" s="130"/>
      <c r="R125" s="131">
        <f t="shared" si="13"/>
        <v>0</v>
      </c>
      <c r="S125" s="132"/>
    </row>
    <row r="126" spans="1:19" ht="14.25" customHeight="1">
      <c r="A126" s="154"/>
      <c r="B126" s="178"/>
      <c r="C126" s="179"/>
      <c r="D126" s="180"/>
      <c r="E126" s="126" t="s">
        <v>4</v>
      </c>
      <c r="F126" s="127"/>
      <c r="G126" s="128"/>
      <c r="H126" s="115">
        <f>H131+H136</f>
        <v>0</v>
      </c>
      <c r="I126" s="130"/>
      <c r="J126" s="49">
        <f>J141+J131+J136</f>
        <v>0</v>
      </c>
      <c r="K126" s="30">
        <f>IF(H126=0,0,J126/H126*100)</f>
        <v>0</v>
      </c>
      <c r="L126" s="115">
        <f>L141+L131+L136</f>
        <v>0</v>
      </c>
      <c r="M126" s="129"/>
      <c r="N126" s="129"/>
      <c r="O126" s="130"/>
      <c r="P126" s="115">
        <f>P141+P131+P136</f>
        <v>0</v>
      </c>
      <c r="Q126" s="130"/>
      <c r="R126" s="131">
        <f t="shared" si="13"/>
        <v>0</v>
      </c>
      <c r="S126" s="132"/>
    </row>
    <row r="127" spans="1:19" ht="14.25" customHeight="1">
      <c r="A127" s="154"/>
      <c r="B127" s="178"/>
      <c r="C127" s="179"/>
      <c r="D127" s="180"/>
      <c r="E127" s="126" t="s">
        <v>5</v>
      </c>
      <c r="F127" s="127"/>
      <c r="G127" s="128"/>
      <c r="H127" s="115">
        <v>0</v>
      </c>
      <c r="I127" s="130"/>
      <c r="J127" s="29">
        <v>0</v>
      </c>
      <c r="K127" s="30">
        <f>IF(H127=0,0,J127/H127*100)</f>
        <v>0</v>
      </c>
      <c r="L127" s="115">
        <f>L132</f>
        <v>0</v>
      </c>
      <c r="M127" s="129"/>
      <c r="N127" s="129"/>
      <c r="O127" s="130"/>
      <c r="P127" s="115">
        <f>P132</f>
        <v>0</v>
      </c>
      <c r="Q127" s="130"/>
      <c r="R127" s="131">
        <f t="shared" si="13"/>
        <v>0</v>
      </c>
      <c r="S127" s="132"/>
    </row>
    <row r="128" spans="1:19" ht="50.25" customHeight="1">
      <c r="A128" s="155"/>
      <c r="B128" s="181"/>
      <c r="C128" s="182"/>
      <c r="D128" s="183"/>
      <c r="E128" s="126" t="s">
        <v>6</v>
      </c>
      <c r="F128" s="127"/>
      <c r="G128" s="128"/>
      <c r="H128" s="115">
        <f>H143+H133+H138</f>
        <v>21.98</v>
      </c>
      <c r="I128" s="130"/>
      <c r="J128" s="29">
        <f>J143+J133+J138</f>
        <v>15.25</v>
      </c>
      <c r="K128" s="30">
        <f>IF(H128=0,0,J128/H128*100)</f>
        <v>69.38125568698817</v>
      </c>
      <c r="L128" s="115">
        <f>L143+L133+L138</f>
        <v>524.8199999999999</v>
      </c>
      <c r="M128" s="129"/>
      <c r="N128" s="129"/>
      <c r="O128" s="130"/>
      <c r="P128" s="115">
        <f>P143+P133+P138</f>
        <v>15.25</v>
      </c>
      <c r="Q128" s="130"/>
      <c r="R128" s="131">
        <f aca="true" t="shared" si="14" ref="R128:R133">IF(L128=0,0,P128/L128*100)</f>
        <v>2.905758164704089</v>
      </c>
      <c r="S128" s="132"/>
    </row>
    <row r="129" spans="1:20" s="3" customFormat="1" ht="14.25">
      <c r="A129" s="61" t="s">
        <v>11</v>
      </c>
      <c r="B129" s="56" t="s">
        <v>64</v>
      </c>
      <c r="C129" s="67"/>
      <c r="D129" s="67"/>
      <c r="E129" s="64" t="s">
        <v>2</v>
      </c>
      <c r="F129" s="64"/>
      <c r="G129" s="64"/>
      <c r="H129" s="65">
        <f>H130+H131+H132+H133</f>
        <v>6.4</v>
      </c>
      <c r="I129" s="58"/>
      <c r="J129" s="21">
        <f>J130+J131+J132+J133</f>
        <v>6.4</v>
      </c>
      <c r="K129" s="35">
        <f aca="true" t="shared" si="15" ref="K129:K138">IF(H129=0,0,J129/H129*100)</f>
        <v>100</v>
      </c>
      <c r="L129" s="59">
        <f>L130+L131+L132+L133</f>
        <v>13.5</v>
      </c>
      <c r="M129" s="59"/>
      <c r="N129" s="59"/>
      <c r="O129" s="59"/>
      <c r="P129" s="59">
        <f>P130+P131+P132+P133</f>
        <v>6.4</v>
      </c>
      <c r="Q129" s="59"/>
      <c r="R129" s="141">
        <f t="shared" si="14"/>
        <v>47.40740740740741</v>
      </c>
      <c r="S129" s="142"/>
      <c r="T129" s="18"/>
    </row>
    <row r="130" spans="1:20" s="3" customFormat="1" ht="14.25">
      <c r="A130" s="61"/>
      <c r="B130" s="56"/>
      <c r="C130" s="67"/>
      <c r="D130" s="67"/>
      <c r="E130" s="56" t="s">
        <v>31</v>
      </c>
      <c r="F130" s="56"/>
      <c r="G130" s="56"/>
      <c r="H130" s="57">
        <v>0</v>
      </c>
      <c r="I130" s="58"/>
      <c r="J130" s="22">
        <v>0</v>
      </c>
      <c r="K130" s="31">
        <f t="shared" si="15"/>
        <v>0</v>
      </c>
      <c r="L130" s="55">
        <v>0</v>
      </c>
      <c r="M130" s="55"/>
      <c r="N130" s="55"/>
      <c r="O130" s="55"/>
      <c r="P130" s="55">
        <v>0</v>
      </c>
      <c r="Q130" s="55"/>
      <c r="R130" s="124">
        <f t="shared" si="14"/>
        <v>0</v>
      </c>
      <c r="S130" s="125"/>
      <c r="T130" s="18"/>
    </row>
    <row r="131" spans="1:20" s="3" customFormat="1" ht="14.25">
      <c r="A131" s="61"/>
      <c r="B131" s="56"/>
      <c r="C131" s="67"/>
      <c r="D131" s="67"/>
      <c r="E131" s="56" t="s">
        <v>4</v>
      </c>
      <c r="F131" s="56"/>
      <c r="G131" s="56"/>
      <c r="H131" s="57">
        <v>0</v>
      </c>
      <c r="I131" s="58"/>
      <c r="J131" s="22">
        <v>0</v>
      </c>
      <c r="K131" s="31">
        <f t="shared" si="15"/>
        <v>0</v>
      </c>
      <c r="L131" s="55">
        <v>0</v>
      </c>
      <c r="M131" s="55"/>
      <c r="N131" s="55"/>
      <c r="O131" s="55"/>
      <c r="P131" s="55">
        <v>0</v>
      </c>
      <c r="Q131" s="55"/>
      <c r="R131" s="124">
        <f t="shared" si="14"/>
        <v>0</v>
      </c>
      <c r="S131" s="125"/>
      <c r="T131" s="18"/>
    </row>
    <row r="132" spans="1:20" s="3" customFormat="1" ht="14.25">
      <c r="A132" s="61"/>
      <c r="B132" s="56"/>
      <c r="C132" s="67"/>
      <c r="D132" s="67"/>
      <c r="E132" s="56" t="s">
        <v>5</v>
      </c>
      <c r="F132" s="56"/>
      <c r="G132" s="56"/>
      <c r="H132" s="57">
        <v>0</v>
      </c>
      <c r="I132" s="58"/>
      <c r="J132" s="22">
        <v>0</v>
      </c>
      <c r="K132" s="31">
        <f t="shared" si="15"/>
        <v>0</v>
      </c>
      <c r="L132" s="55">
        <v>0</v>
      </c>
      <c r="M132" s="55"/>
      <c r="N132" s="55"/>
      <c r="O132" s="55"/>
      <c r="P132" s="55">
        <v>0</v>
      </c>
      <c r="Q132" s="55"/>
      <c r="R132" s="124">
        <f t="shared" si="14"/>
        <v>0</v>
      </c>
      <c r="S132" s="125"/>
      <c r="T132" s="18"/>
    </row>
    <row r="133" spans="1:20" s="3" customFormat="1" ht="14.25">
      <c r="A133" s="61"/>
      <c r="B133" s="56"/>
      <c r="C133" s="67"/>
      <c r="D133" s="67"/>
      <c r="E133" s="56" t="s">
        <v>6</v>
      </c>
      <c r="F133" s="56"/>
      <c r="G133" s="56"/>
      <c r="H133" s="57">
        <v>6.4</v>
      </c>
      <c r="I133" s="58"/>
      <c r="J133" s="22">
        <v>6.4</v>
      </c>
      <c r="K133" s="37">
        <f t="shared" si="15"/>
        <v>100</v>
      </c>
      <c r="L133" s="55">
        <v>13.5</v>
      </c>
      <c r="M133" s="55"/>
      <c r="N133" s="55"/>
      <c r="O133" s="55"/>
      <c r="P133" s="55">
        <v>6.4</v>
      </c>
      <c r="Q133" s="55"/>
      <c r="R133" s="124">
        <f t="shared" si="14"/>
        <v>47.40740740740741</v>
      </c>
      <c r="S133" s="125"/>
      <c r="T133" s="18"/>
    </row>
    <row r="134" spans="1:20" s="3" customFormat="1" ht="14.25">
      <c r="A134" s="61" t="s">
        <v>12</v>
      </c>
      <c r="B134" s="56" t="s">
        <v>65</v>
      </c>
      <c r="C134" s="67"/>
      <c r="D134" s="67"/>
      <c r="E134" s="64" t="s">
        <v>2</v>
      </c>
      <c r="F134" s="64"/>
      <c r="G134" s="64"/>
      <c r="H134" s="65">
        <f>H135+H136+H137+H138</f>
        <v>0</v>
      </c>
      <c r="I134" s="58"/>
      <c r="J134" s="21">
        <f>J135+J136+J137+J138</f>
        <v>0</v>
      </c>
      <c r="K134" s="32">
        <f t="shared" si="15"/>
        <v>0</v>
      </c>
      <c r="L134" s="59">
        <f>L135+L136+L137+L138</f>
        <v>0</v>
      </c>
      <c r="M134" s="59"/>
      <c r="N134" s="59"/>
      <c r="O134" s="59"/>
      <c r="P134" s="59">
        <f>P135+P136+P137+P138</f>
        <v>0</v>
      </c>
      <c r="Q134" s="59"/>
      <c r="R134" s="60">
        <f aca="true" t="shared" si="16" ref="R134:R143">IF(L134=0,0,P134/L134*100)</f>
        <v>0</v>
      </c>
      <c r="S134" s="60"/>
      <c r="T134" s="18"/>
    </row>
    <row r="135" spans="1:20" s="3" customFormat="1" ht="14.25">
      <c r="A135" s="61"/>
      <c r="B135" s="56"/>
      <c r="C135" s="67"/>
      <c r="D135" s="67"/>
      <c r="E135" s="56" t="s">
        <v>31</v>
      </c>
      <c r="F135" s="56"/>
      <c r="G135" s="56"/>
      <c r="H135" s="57">
        <v>0</v>
      </c>
      <c r="I135" s="58"/>
      <c r="J135" s="22">
        <v>0</v>
      </c>
      <c r="K135" s="31">
        <f t="shared" si="15"/>
        <v>0</v>
      </c>
      <c r="L135" s="55">
        <v>0</v>
      </c>
      <c r="M135" s="55"/>
      <c r="N135" s="55"/>
      <c r="O135" s="55"/>
      <c r="P135" s="55">
        <v>0</v>
      </c>
      <c r="Q135" s="55"/>
      <c r="R135" s="54">
        <f t="shared" si="16"/>
        <v>0</v>
      </c>
      <c r="S135" s="54"/>
      <c r="T135" s="18"/>
    </row>
    <row r="136" spans="1:20" s="3" customFormat="1" ht="14.25">
      <c r="A136" s="61"/>
      <c r="B136" s="56"/>
      <c r="C136" s="67"/>
      <c r="D136" s="67"/>
      <c r="E136" s="56" t="s">
        <v>4</v>
      </c>
      <c r="F136" s="56"/>
      <c r="G136" s="56"/>
      <c r="H136" s="57">
        <v>0</v>
      </c>
      <c r="I136" s="58"/>
      <c r="J136" s="22">
        <v>0</v>
      </c>
      <c r="K136" s="31">
        <f t="shared" si="15"/>
        <v>0</v>
      </c>
      <c r="L136" s="55">
        <v>0</v>
      </c>
      <c r="M136" s="55"/>
      <c r="N136" s="55"/>
      <c r="O136" s="55"/>
      <c r="P136" s="55">
        <v>0</v>
      </c>
      <c r="Q136" s="55"/>
      <c r="R136" s="54">
        <f t="shared" si="16"/>
        <v>0</v>
      </c>
      <c r="S136" s="54"/>
      <c r="T136" s="18"/>
    </row>
    <row r="137" spans="1:20" s="3" customFormat="1" ht="14.25">
      <c r="A137" s="61"/>
      <c r="B137" s="56"/>
      <c r="C137" s="67"/>
      <c r="D137" s="67"/>
      <c r="E137" s="56" t="s">
        <v>5</v>
      </c>
      <c r="F137" s="56"/>
      <c r="G137" s="56"/>
      <c r="H137" s="57">
        <v>0</v>
      </c>
      <c r="I137" s="58"/>
      <c r="J137" s="22">
        <v>0</v>
      </c>
      <c r="K137" s="31">
        <f t="shared" si="15"/>
        <v>0</v>
      </c>
      <c r="L137" s="55">
        <v>0</v>
      </c>
      <c r="M137" s="55"/>
      <c r="N137" s="55"/>
      <c r="O137" s="55"/>
      <c r="P137" s="55">
        <v>0</v>
      </c>
      <c r="Q137" s="55"/>
      <c r="R137" s="54">
        <f t="shared" si="16"/>
        <v>0</v>
      </c>
      <c r="S137" s="54"/>
      <c r="T137" s="18"/>
    </row>
    <row r="138" spans="1:20" s="3" customFormat="1" ht="14.25">
      <c r="A138" s="61"/>
      <c r="B138" s="56"/>
      <c r="C138" s="67"/>
      <c r="D138" s="67"/>
      <c r="E138" s="56" t="s">
        <v>6</v>
      </c>
      <c r="F138" s="56"/>
      <c r="G138" s="56"/>
      <c r="H138" s="57">
        <v>0</v>
      </c>
      <c r="I138" s="58"/>
      <c r="J138" s="22">
        <v>0</v>
      </c>
      <c r="K138" s="31">
        <f t="shared" si="15"/>
        <v>0</v>
      </c>
      <c r="L138" s="55">
        <v>0</v>
      </c>
      <c r="M138" s="55"/>
      <c r="N138" s="55"/>
      <c r="O138" s="55"/>
      <c r="P138" s="55">
        <v>0</v>
      </c>
      <c r="Q138" s="55"/>
      <c r="R138" s="54">
        <f t="shared" si="16"/>
        <v>0</v>
      </c>
      <c r="S138" s="54"/>
      <c r="T138" s="18"/>
    </row>
    <row r="139" spans="1:20" s="3" customFormat="1" ht="14.25">
      <c r="A139" s="61" t="s">
        <v>13</v>
      </c>
      <c r="B139" s="56" t="s">
        <v>89</v>
      </c>
      <c r="C139" s="67"/>
      <c r="D139" s="67"/>
      <c r="E139" s="64" t="s">
        <v>2</v>
      </c>
      <c r="F139" s="64"/>
      <c r="G139" s="64"/>
      <c r="H139" s="65">
        <f>H140+H141+H142+H143</f>
        <v>15.58</v>
      </c>
      <c r="I139" s="58"/>
      <c r="J139" s="38">
        <f>J140+J141+J142+J143</f>
        <v>8.85</v>
      </c>
      <c r="K139" s="35">
        <f aca="true" t="shared" si="17" ref="K139:K145">IF(H139=0,0,J139/H139*100)</f>
        <v>56.80359435173299</v>
      </c>
      <c r="L139" s="59">
        <f>L140+L141+L142+L143</f>
        <v>511.32</v>
      </c>
      <c r="M139" s="59"/>
      <c r="N139" s="59"/>
      <c r="O139" s="59"/>
      <c r="P139" s="59">
        <f>P140+P141+P142+P143</f>
        <v>8.85</v>
      </c>
      <c r="Q139" s="59"/>
      <c r="R139" s="141">
        <f t="shared" si="16"/>
        <v>1.7308143628256278</v>
      </c>
      <c r="S139" s="142"/>
      <c r="T139" s="18"/>
    </row>
    <row r="140" spans="1:20" s="3" customFormat="1" ht="14.25">
      <c r="A140" s="61"/>
      <c r="B140" s="56"/>
      <c r="C140" s="67"/>
      <c r="D140" s="67"/>
      <c r="E140" s="56" t="s">
        <v>31</v>
      </c>
      <c r="F140" s="56"/>
      <c r="G140" s="56"/>
      <c r="H140" s="57">
        <v>0</v>
      </c>
      <c r="I140" s="58"/>
      <c r="J140" s="36">
        <v>0</v>
      </c>
      <c r="K140" s="37">
        <f t="shared" si="17"/>
        <v>0</v>
      </c>
      <c r="L140" s="55">
        <v>0</v>
      </c>
      <c r="M140" s="55"/>
      <c r="N140" s="55"/>
      <c r="O140" s="55"/>
      <c r="P140" s="55">
        <v>0</v>
      </c>
      <c r="Q140" s="55"/>
      <c r="R140" s="124">
        <f t="shared" si="16"/>
        <v>0</v>
      </c>
      <c r="S140" s="125"/>
      <c r="T140" s="18"/>
    </row>
    <row r="141" spans="1:20" s="3" customFormat="1" ht="14.25">
      <c r="A141" s="61"/>
      <c r="B141" s="56"/>
      <c r="C141" s="67"/>
      <c r="D141" s="67"/>
      <c r="E141" s="56" t="s">
        <v>4</v>
      </c>
      <c r="F141" s="56"/>
      <c r="G141" s="56"/>
      <c r="H141" s="57">
        <v>0</v>
      </c>
      <c r="I141" s="58"/>
      <c r="J141" s="36">
        <v>0</v>
      </c>
      <c r="K141" s="37">
        <f t="shared" si="17"/>
        <v>0</v>
      </c>
      <c r="L141" s="55">
        <v>0</v>
      </c>
      <c r="M141" s="55"/>
      <c r="N141" s="55"/>
      <c r="O141" s="55"/>
      <c r="P141" s="55">
        <v>0</v>
      </c>
      <c r="Q141" s="55"/>
      <c r="R141" s="124">
        <f t="shared" si="16"/>
        <v>0</v>
      </c>
      <c r="S141" s="125"/>
      <c r="T141" s="18"/>
    </row>
    <row r="142" spans="1:20" s="3" customFormat="1" ht="14.25">
      <c r="A142" s="61"/>
      <c r="B142" s="56"/>
      <c r="C142" s="67"/>
      <c r="D142" s="67"/>
      <c r="E142" s="56" t="s">
        <v>5</v>
      </c>
      <c r="F142" s="56"/>
      <c r="G142" s="56"/>
      <c r="H142" s="57">
        <v>0</v>
      </c>
      <c r="I142" s="58"/>
      <c r="J142" s="36">
        <v>0</v>
      </c>
      <c r="K142" s="37">
        <f t="shared" si="17"/>
        <v>0</v>
      </c>
      <c r="L142" s="55">
        <v>0</v>
      </c>
      <c r="M142" s="55"/>
      <c r="N142" s="55"/>
      <c r="O142" s="55"/>
      <c r="P142" s="55">
        <v>0</v>
      </c>
      <c r="Q142" s="55"/>
      <c r="R142" s="124">
        <f t="shared" si="16"/>
        <v>0</v>
      </c>
      <c r="S142" s="125"/>
      <c r="T142" s="18"/>
    </row>
    <row r="143" spans="1:20" s="3" customFormat="1" ht="14.25">
      <c r="A143" s="61"/>
      <c r="B143" s="56"/>
      <c r="C143" s="67"/>
      <c r="D143" s="67"/>
      <c r="E143" s="56" t="s">
        <v>6</v>
      </c>
      <c r="F143" s="56"/>
      <c r="G143" s="56"/>
      <c r="H143" s="57">
        <v>15.58</v>
      </c>
      <c r="I143" s="58"/>
      <c r="J143" s="36">
        <v>8.85</v>
      </c>
      <c r="K143" s="37">
        <f t="shared" si="17"/>
        <v>56.80359435173299</v>
      </c>
      <c r="L143" s="55">
        <v>511.32</v>
      </c>
      <c r="M143" s="55"/>
      <c r="N143" s="55"/>
      <c r="O143" s="55"/>
      <c r="P143" s="55">
        <f>J143</f>
        <v>8.85</v>
      </c>
      <c r="Q143" s="55"/>
      <c r="R143" s="124">
        <f t="shared" si="16"/>
        <v>1.7308143628256278</v>
      </c>
      <c r="S143" s="125"/>
      <c r="T143" s="18"/>
    </row>
    <row r="144" spans="1:19" ht="14.25">
      <c r="A144" s="152" t="s">
        <v>15</v>
      </c>
      <c r="B144" s="68" t="s">
        <v>50</v>
      </c>
      <c r="C144" s="151"/>
      <c r="D144" s="151"/>
      <c r="E144" s="68" t="s">
        <v>2</v>
      </c>
      <c r="F144" s="68"/>
      <c r="G144" s="68"/>
      <c r="H144" s="111">
        <f>H145+H146+H147+H148</f>
        <v>0</v>
      </c>
      <c r="I144" s="116"/>
      <c r="J144" s="9">
        <f>J145+J146+J147+J148</f>
        <v>0</v>
      </c>
      <c r="K144" s="28">
        <f t="shared" si="17"/>
        <v>0</v>
      </c>
      <c r="L144" s="109">
        <f>L145+L146+L147+L148</f>
        <v>1762.54</v>
      </c>
      <c r="M144" s="109"/>
      <c r="N144" s="109"/>
      <c r="O144" s="109"/>
      <c r="P144" s="109">
        <f>P145+P146+P147+P148</f>
        <v>0</v>
      </c>
      <c r="Q144" s="109"/>
      <c r="R144" s="140">
        <f aca="true" t="shared" si="18" ref="R144:R149">IF(L144=0,0,P144/L144*100)</f>
        <v>0</v>
      </c>
      <c r="S144" s="140"/>
    </row>
    <row r="145" spans="1:19" ht="14.25">
      <c r="A145" s="152"/>
      <c r="B145" s="151"/>
      <c r="C145" s="151"/>
      <c r="D145" s="151"/>
      <c r="E145" s="68" t="s">
        <v>31</v>
      </c>
      <c r="F145" s="68"/>
      <c r="G145" s="68"/>
      <c r="H145" s="115">
        <f>H150+H155</f>
        <v>0</v>
      </c>
      <c r="I145" s="116"/>
      <c r="J145" s="12">
        <f>J150+J155</f>
        <v>0</v>
      </c>
      <c r="K145" s="13">
        <f t="shared" si="17"/>
        <v>0</v>
      </c>
      <c r="L145" s="114">
        <f>L150+L155</f>
        <v>0</v>
      </c>
      <c r="M145" s="114"/>
      <c r="N145" s="114"/>
      <c r="O145" s="114"/>
      <c r="P145" s="114">
        <f>P150+P155</f>
        <v>0</v>
      </c>
      <c r="Q145" s="114"/>
      <c r="R145" s="110">
        <f t="shared" si="18"/>
        <v>0</v>
      </c>
      <c r="S145" s="110"/>
    </row>
    <row r="146" spans="1:19" ht="14.25">
      <c r="A146" s="152"/>
      <c r="B146" s="151"/>
      <c r="C146" s="151"/>
      <c r="D146" s="151"/>
      <c r="E146" s="68" t="s">
        <v>4</v>
      </c>
      <c r="F146" s="68"/>
      <c r="G146" s="68"/>
      <c r="H146" s="115">
        <f>H151+H156</f>
        <v>0</v>
      </c>
      <c r="I146" s="116"/>
      <c r="J146" s="12">
        <f>J151+J156</f>
        <v>0</v>
      </c>
      <c r="K146" s="13">
        <f aca="true" t="shared" si="19" ref="K146:K153">IF(H146=0,0,J146/H146*100)</f>
        <v>0</v>
      </c>
      <c r="L146" s="114">
        <f>L151+L156</f>
        <v>0</v>
      </c>
      <c r="M146" s="114"/>
      <c r="N146" s="114"/>
      <c r="O146" s="114"/>
      <c r="P146" s="114">
        <f>P151+P156</f>
        <v>0</v>
      </c>
      <c r="Q146" s="114"/>
      <c r="R146" s="110">
        <f t="shared" si="18"/>
        <v>0</v>
      </c>
      <c r="S146" s="110"/>
    </row>
    <row r="147" spans="1:19" ht="14.25">
      <c r="A147" s="152"/>
      <c r="B147" s="151"/>
      <c r="C147" s="151"/>
      <c r="D147" s="151"/>
      <c r="E147" s="68" t="s">
        <v>5</v>
      </c>
      <c r="F147" s="68"/>
      <c r="G147" s="68"/>
      <c r="H147" s="115">
        <v>0</v>
      </c>
      <c r="I147" s="116"/>
      <c r="J147" s="12">
        <v>0</v>
      </c>
      <c r="K147" s="13">
        <f t="shared" si="19"/>
        <v>0</v>
      </c>
      <c r="L147" s="114">
        <f>L152</f>
        <v>0</v>
      </c>
      <c r="M147" s="114"/>
      <c r="N147" s="114"/>
      <c r="O147" s="114"/>
      <c r="P147" s="114">
        <f>P152</f>
        <v>0</v>
      </c>
      <c r="Q147" s="114"/>
      <c r="R147" s="110">
        <f t="shared" si="18"/>
        <v>0</v>
      </c>
      <c r="S147" s="110"/>
    </row>
    <row r="148" spans="1:19" ht="64.5" customHeight="1">
      <c r="A148" s="152"/>
      <c r="B148" s="151"/>
      <c r="C148" s="151"/>
      <c r="D148" s="151"/>
      <c r="E148" s="68" t="s">
        <v>6</v>
      </c>
      <c r="F148" s="68"/>
      <c r="G148" s="68"/>
      <c r="H148" s="115">
        <f>H153+H158</f>
        <v>0</v>
      </c>
      <c r="I148" s="116"/>
      <c r="J148" s="12">
        <f>J153+J158</f>
        <v>0</v>
      </c>
      <c r="K148" s="20">
        <f t="shared" si="19"/>
        <v>0</v>
      </c>
      <c r="L148" s="114">
        <f>L153+L158</f>
        <v>1762.54</v>
      </c>
      <c r="M148" s="114"/>
      <c r="N148" s="114"/>
      <c r="O148" s="114"/>
      <c r="P148" s="114">
        <f>P153+P158</f>
        <v>0</v>
      </c>
      <c r="Q148" s="114"/>
      <c r="R148" s="110">
        <f t="shared" si="18"/>
        <v>0</v>
      </c>
      <c r="S148" s="110"/>
    </row>
    <row r="149" spans="1:19" s="18" customFormat="1" ht="14.25">
      <c r="A149" s="61" t="s">
        <v>16</v>
      </c>
      <c r="B149" s="56" t="s">
        <v>66</v>
      </c>
      <c r="C149" s="67"/>
      <c r="D149" s="67"/>
      <c r="E149" s="64" t="s">
        <v>2</v>
      </c>
      <c r="F149" s="64"/>
      <c r="G149" s="64"/>
      <c r="H149" s="65">
        <f>H150+H151+H152+H153</f>
        <v>0</v>
      </c>
      <c r="I149" s="58"/>
      <c r="J149" s="21">
        <f>J150+J151+J152+J153</f>
        <v>0</v>
      </c>
      <c r="K149" s="32">
        <f t="shared" si="19"/>
        <v>0</v>
      </c>
      <c r="L149" s="59">
        <f>L150+L151+L152+L153</f>
        <v>1750</v>
      </c>
      <c r="M149" s="59"/>
      <c r="N149" s="59"/>
      <c r="O149" s="59"/>
      <c r="P149" s="59">
        <f>P150+P151+P152+P153</f>
        <v>0</v>
      </c>
      <c r="Q149" s="59"/>
      <c r="R149" s="60">
        <f t="shared" si="18"/>
        <v>0</v>
      </c>
      <c r="S149" s="60"/>
    </row>
    <row r="150" spans="1:19" s="18" customFormat="1" ht="14.25">
      <c r="A150" s="61"/>
      <c r="B150" s="56"/>
      <c r="C150" s="67"/>
      <c r="D150" s="67"/>
      <c r="E150" s="56" t="s">
        <v>31</v>
      </c>
      <c r="F150" s="56"/>
      <c r="G150" s="56"/>
      <c r="H150" s="57">
        <v>0</v>
      </c>
      <c r="I150" s="58"/>
      <c r="J150" s="22">
        <v>0</v>
      </c>
      <c r="K150" s="31">
        <f t="shared" si="19"/>
        <v>0</v>
      </c>
      <c r="L150" s="55">
        <v>0</v>
      </c>
      <c r="M150" s="55"/>
      <c r="N150" s="55"/>
      <c r="O150" s="55"/>
      <c r="P150" s="55">
        <v>0</v>
      </c>
      <c r="Q150" s="55"/>
      <c r="R150" s="54">
        <f aca="true" t="shared" si="20" ref="R150:R158">IF(L150=0,0,P150/L150*100)</f>
        <v>0</v>
      </c>
      <c r="S150" s="54"/>
    </row>
    <row r="151" spans="1:19" s="18" customFormat="1" ht="14.25">
      <c r="A151" s="61"/>
      <c r="B151" s="56"/>
      <c r="C151" s="67"/>
      <c r="D151" s="67"/>
      <c r="E151" s="56" t="s">
        <v>4</v>
      </c>
      <c r="F151" s="56"/>
      <c r="G151" s="56"/>
      <c r="H151" s="57">
        <v>0</v>
      </c>
      <c r="I151" s="58"/>
      <c r="J151" s="22">
        <v>0</v>
      </c>
      <c r="K151" s="31">
        <f t="shared" si="19"/>
        <v>0</v>
      </c>
      <c r="L151" s="55">
        <v>0</v>
      </c>
      <c r="M151" s="55"/>
      <c r="N151" s="55"/>
      <c r="O151" s="55"/>
      <c r="P151" s="55">
        <v>0</v>
      </c>
      <c r="Q151" s="55"/>
      <c r="R151" s="54">
        <f t="shared" si="20"/>
        <v>0</v>
      </c>
      <c r="S151" s="54"/>
    </row>
    <row r="152" spans="1:19" s="18" customFormat="1" ht="14.25">
      <c r="A152" s="61"/>
      <c r="B152" s="56"/>
      <c r="C152" s="67"/>
      <c r="D152" s="67"/>
      <c r="E152" s="56" t="s">
        <v>5</v>
      </c>
      <c r="F152" s="56"/>
      <c r="G152" s="56"/>
      <c r="H152" s="57">
        <v>0</v>
      </c>
      <c r="I152" s="58"/>
      <c r="J152" s="22">
        <v>0</v>
      </c>
      <c r="K152" s="31">
        <f t="shared" si="19"/>
        <v>0</v>
      </c>
      <c r="L152" s="55">
        <v>0</v>
      </c>
      <c r="M152" s="55"/>
      <c r="N152" s="55"/>
      <c r="O152" s="55"/>
      <c r="P152" s="55">
        <v>0</v>
      </c>
      <c r="Q152" s="55"/>
      <c r="R152" s="54">
        <f t="shared" si="20"/>
        <v>0</v>
      </c>
      <c r="S152" s="54"/>
    </row>
    <row r="153" spans="1:19" s="18" customFormat="1" ht="13.5" customHeight="1">
      <c r="A153" s="61"/>
      <c r="B153" s="56"/>
      <c r="C153" s="67"/>
      <c r="D153" s="67"/>
      <c r="E153" s="56" t="s">
        <v>6</v>
      </c>
      <c r="F153" s="56"/>
      <c r="G153" s="56"/>
      <c r="H153" s="57">
        <v>0</v>
      </c>
      <c r="I153" s="58"/>
      <c r="J153" s="22">
        <v>0</v>
      </c>
      <c r="K153" s="31">
        <f t="shared" si="19"/>
        <v>0</v>
      </c>
      <c r="L153" s="55">
        <v>1750</v>
      </c>
      <c r="M153" s="55"/>
      <c r="N153" s="55"/>
      <c r="O153" s="55"/>
      <c r="P153" s="55">
        <v>0</v>
      </c>
      <c r="Q153" s="55"/>
      <c r="R153" s="54">
        <f t="shared" si="20"/>
        <v>0</v>
      </c>
      <c r="S153" s="54"/>
    </row>
    <row r="154" spans="1:19" s="18" customFormat="1" ht="27" customHeight="1">
      <c r="A154" s="61" t="s">
        <v>17</v>
      </c>
      <c r="B154" s="56" t="s">
        <v>67</v>
      </c>
      <c r="C154" s="67"/>
      <c r="D154" s="67"/>
      <c r="E154" s="64" t="s">
        <v>2</v>
      </c>
      <c r="F154" s="64"/>
      <c r="G154" s="64"/>
      <c r="H154" s="65">
        <f>H155+H156+H157+H158</f>
        <v>0</v>
      </c>
      <c r="I154" s="58"/>
      <c r="J154" s="21">
        <f>J155+J156+J157+J158</f>
        <v>0</v>
      </c>
      <c r="K154" s="32">
        <f>IF(J154=0,0,J154/H154*100)</f>
        <v>0</v>
      </c>
      <c r="L154" s="59">
        <f>L155+L156+L157+L158</f>
        <v>12.54</v>
      </c>
      <c r="M154" s="59"/>
      <c r="N154" s="59"/>
      <c r="O154" s="59"/>
      <c r="P154" s="59">
        <f>P155+P156+P157+P158</f>
        <v>0</v>
      </c>
      <c r="Q154" s="59"/>
      <c r="R154" s="60">
        <f t="shared" si="20"/>
        <v>0</v>
      </c>
      <c r="S154" s="60"/>
    </row>
    <row r="155" spans="1:19" s="18" customFormat="1" ht="14.25">
      <c r="A155" s="61"/>
      <c r="B155" s="56"/>
      <c r="C155" s="67"/>
      <c r="D155" s="67"/>
      <c r="E155" s="56" t="s">
        <v>31</v>
      </c>
      <c r="F155" s="56"/>
      <c r="G155" s="56"/>
      <c r="H155" s="57">
        <v>0</v>
      </c>
      <c r="I155" s="58"/>
      <c r="J155" s="22">
        <v>0</v>
      </c>
      <c r="K155" s="31">
        <f>IF(H155=0,0,J155/H155*100)</f>
        <v>0</v>
      </c>
      <c r="L155" s="55">
        <v>0</v>
      </c>
      <c r="M155" s="55"/>
      <c r="N155" s="55"/>
      <c r="O155" s="55"/>
      <c r="P155" s="55">
        <v>0</v>
      </c>
      <c r="Q155" s="55"/>
      <c r="R155" s="54">
        <f t="shared" si="20"/>
        <v>0</v>
      </c>
      <c r="S155" s="54"/>
    </row>
    <row r="156" spans="1:19" s="18" customFormat="1" ht="14.25">
      <c r="A156" s="61"/>
      <c r="B156" s="56"/>
      <c r="C156" s="67"/>
      <c r="D156" s="67"/>
      <c r="E156" s="56" t="s">
        <v>4</v>
      </c>
      <c r="F156" s="56"/>
      <c r="G156" s="56"/>
      <c r="H156" s="57">
        <v>0</v>
      </c>
      <c r="I156" s="58"/>
      <c r="J156" s="22">
        <v>0</v>
      </c>
      <c r="K156" s="31">
        <f>IF(H156=0,0,J156/H156*100)</f>
        <v>0</v>
      </c>
      <c r="L156" s="55">
        <v>0</v>
      </c>
      <c r="M156" s="55"/>
      <c r="N156" s="55"/>
      <c r="O156" s="55"/>
      <c r="P156" s="55">
        <v>0</v>
      </c>
      <c r="Q156" s="55"/>
      <c r="R156" s="54">
        <f t="shared" si="20"/>
        <v>0</v>
      </c>
      <c r="S156" s="54"/>
    </row>
    <row r="157" spans="1:19" s="18" customFormat="1" ht="14.25">
      <c r="A157" s="61"/>
      <c r="B157" s="56"/>
      <c r="C157" s="67"/>
      <c r="D157" s="67"/>
      <c r="E157" s="56" t="s">
        <v>5</v>
      </c>
      <c r="F157" s="56"/>
      <c r="G157" s="56"/>
      <c r="H157" s="57">
        <v>0</v>
      </c>
      <c r="I157" s="58"/>
      <c r="J157" s="22">
        <v>0</v>
      </c>
      <c r="K157" s="31">
        <f>IF(H157=0,0,J157/H157*100)</f>
        <v>0</v>
      </c>
      <c r="L157" s="55">
        <v>0</v>
      </c>
      <c r="M157" s="55"/>
      <c r="N157" s="55"/>
      <c r="O157" s="55"/>
      <c r="P157" s="55">
        <v>0</v>
      </c>
      <c r="Q157" s="55"/>
      <c r="R157" s="54">
        <f t="shared" si="20"/>
        <v>0</v>
      </c>
      <c r="S157" s="54"/>
    </row>
    <row r="158" spans="1:19" s="18" customFormat="1" ht="14.25">
      <c r="A158" s="61"/>
      <c r="B158" s="56"/>
      <c r="C158" s="67"/>
      <c r="D158" s="67"/>
      <c r="E158" s="56" t="s">
        <v>6</v>
      </c>
      <c r="F158" s="56"/>
      <c r="G158" s="56"/>
      <c r="H158" s="57">
        <v>0</v>
      </c>
      <c r="I158" s="58"/>
      <c r="J158" s="22">
        <v>0</v>
      </c>
      <c r="K158" s="31">
        <f>IF(H158=0,0,J158/H158*100)</f>
        <v>0</v>
      </c>
      <c r="L158" s="55">
        <v>12.54</v>
      </c>
      <c r="M158" s="55"/>
      <c r="N158" s="55"/>
      <c r="O158" s="55"/>
      <c r="P158" s="55">
        <v>0</v>
      </c>
      <c r="Q158" s="55"/>
      <c r="R158" s="54">
        <f t="shared" si="20"/>
        <v>0</v>
      </c>
      <c r="S158" s="54"/>
    </row>
    <row r="159" spans="1:19" ht="14.25">
      <c r="A159" s="152" t="s">
        <v>18</v>
      </c>
      <c r="B159" s="68" t="s">
        <v>51</v>
      </c>
      <c r="C159" s="151"/>
      <c r="D159" s="151"/>
      <c r="E159" s="68" t="s">
        <v>2</v>
      </c>
      <c r="F159" s="68"/>
      <c r="G159" s="68"/>
      <c r="H159" s="111">
        <f>H160+H161+H162+H163</f>
        <v>4419.44</v>
      </c>
      <c r="I159" s="116"/>
      <c r="J159" s="9">
        <f>J160+J161+J162+J163</f>
        <v>2795.998</v>
      </c>
      <c r="K159" s="10">
        <f>J159/H159*100</f>
        <v>63.265888890900214</v>
      </c>
      <c r="L159" s="109">
        <f>L160+L161+L162+L163</f>
        <v>16475.67</v>
      </c>
      <c r="M159" s="109"/>
      <c r="N159" s="109"/>
      <c r="O159" s="109"/>
      <c r="P159" s="109">
        <f>P160+P161+P162+P163</f>
        <v>2795.998</v>
      </c>
      <c r="Q159" s="109"/>
      <c r="R159" s="140">
        <f>P159/L159*100</f>
        <v>16.97046614796242</v>
      </c>
      <c r="S159" s="140"/>
    </row>
    <row r="160" spans="1:19" ht="14.25">
      <c r="A160" s="152"/>
      <c r="B160" s="151"/>
      <c r="C160" s="151"/>
      <c r="D160" s="151"/>
      <c r="E160" s="68" t="s">
        <v>31</v>
      </c>
      <c r="F160" s="68"/>
      <c r="G160" s="68"/>
      <c r="H160" s="115">
        <f>H165+H170+H175+H180+H185</f>
        <v>0</v>
      </c>
      <c r="I160" s="116"/>
      <c r="J160" s="12">
        <f>J165+J170+J175+J180+J185</f>
        <v>0</v>
      </c>
      <c r="K160" s="13">
        <v>0</v>
      </c>
      <c r="L160" s="114">
        <f>L165+L170+L175+L180+L185</f>
        <v>0</v>
      </c>
      <c r="M160" s="114"/>
      <c r="N160" s="114"/>
      <c r="O160" s="114"/>
      <c r="P160" s="114">
        <f>P165+P170+P175+P185</f>
        <v>0</v>
      </c>
      <c r="Q160" s="114"/>
      <c r="R160" s="110">
        <v>0</v>
      </c>
      <c r="S160" s="110"/>
    </row>
    <row r="161" spans="1:19" ht="14.25">
      <c r="A161" s="152"/>
      <c r="B161" s="151"/>
      <c r="C161" s="151"/>
      <c r="D161" s="151"/>
      <c r="E161" s="68" t="s">
        <v>4</v>
      </c>
      <c r="F161" s="68"/>
      <c r="G161" s="68"/>
      <c r="H161" s="115">
        <f>H166+H171+H176+H181+H186</f>
        <v>469.69</v>
      </c>
      <c r="I161" s="116"/>
      <c r="J161" s="12">
        <f>J166+J171+J176+J181+J186</f>
        <v>271.764</v>
      </c>
      <c r="K161" s="13">
        <v>0</v>
      </c>
      <c r="L161" s="114">
        <f>L166+L171+L176+L181+L186</f>
        <v>1917.8</v>
      </c>
      <c r="M161" s="114"/>
      <c r="N161" s="114"/>
      <c r="O161" s="114"/>
      <c r="P161" s="114">
        <f>P166+P171+P176+P181+P186</f>
        <v>271.764</v>
      </c>
      <c r="Q161" s="114"/>
      <c r="R161" s="110">
        <f>P161/L161*100</f>
        <v>14.1706121597664</v>
      </c>
      <c r="S161" s="110"/>
    </row>
    <row r="162" spans="1:19" ht="14.25">
      <c r="A162" s="152"/>
      <c r="B162" s="151"/>
      <c r="C162" s="151"/>
      <c r="D162" s="151"/>
      <c r="E162" s="68" t="s">
        <v>5</v>
      </c>
      <c r="F162" s="68"/>
      <c r="G162" s="68"/>
      <c r="H162" s="115">
        <v>0</v>
      </c>
      <c r="I162" s="116"/>
      <c r="J162" s="12">
        <v>0</v>
      </c>
      <c r="K162" s="13">
        <v>0</v>
      </c>
      <c r="L162" s="114">
        <f>L167</f>
        <v>0</v>
      </c>
      <c r="M162" s="114"/>
      <c r="N162" s="114"/>
      <c r="O162" s="114"/>
      <c r="P162" s="114">
        <f>P167+P197</f>
        <v>0</v>
      </c>
      <c r="Q162" s="114"/>
      <c r="R162" s="110">
        <v>0</v>
      </c>
      <c r="S162" s="110"/>
    </row>
    <row r="163" spans="1:19" ht="84.75" customHeight="1">
      <c r="A163" s="152"/>
      <c r="B163" s="151"/>
      <c r="C163" s="151"/>
      <c r="D163" s="151"/>
      <c r="E163" s="68" t="s">
        <v>6</v>
      </c>
      <c r="F163" s="68"/>
      <c r="G163" s="68"/>
      <c r="H163" s="115">
        <f>H168+H173+H178+H183+H188</f>
        <v>3949.7499999999995</v>
      </c>
      <c r="I163" s="116"/>
      <c r="J163" s="12">
        <f>J168+J173+J178+J183+J188</f>
        <v>2524.234</v>
      </c>
      <c r="K163" s="13">
        <f>J163/H163*100</f>
        <v>63.908703082473586</v>
      </c>
      <c r="L163" s="114">
        <f>L168+L173+L178+L183+L188</f>
        <v>14557.869999999999</v>
      </c>
      <c r="M163" s="114"/>
      <c r="N163" s="114"/>
      <c r="O163" s="114"/>
      <c r="P163" s="114">
        <f>P168+P173+P178+P183+P188</f>
        <v>2524.234</v>
      </c>
      <c r="Q163" s="114"/>
      <c r="R163" s="110">
        <f>P163/L163*100</f>
        <v>17.339308566431765</v>
      </c>
      <c r="S163" s="110"/>
    </row>
    <row r="164" spans="1:20" s="3" customFormat="1" ht="14.25">
      <c r="A164" s="61" t="s">
        <v>19</v>
      </c>
      <c r="B164" s="56" t="s">
        <v>54</v>
      </c>
      <c r="C164" s="67"/>
      <c r="D164" s="67"/>
      <c r="E164" s="64" t="s">
        <v>2</v>
      </c>
      <c r="F164" s="64"/>
      <c r="G164" s="64"/>
      <c r="H164" s="65">
        <f>H165+H166+H167+H168</f>
        <v>2595.52</v>
      </c>
      <c r="I164" s="58"/>
      <c r="J164" s="21">
        <f>J165+J166+J167+J168</f>
        <v>1626.81</v>
      </c>
      <c r="K164" s="32">
        <f>J164/H164*100</f>
        <v>62.677613734434715</v>
      </c>
      <c r="L164" s="59">
        <f>L165+L166+L167+L168</f>
        <v>9513.57</v>
      </c>
      <c r="M164" s="59"/>
      <c r="N164" s="59"/>
      <c r="O164" s="59"/>
      <c r="P164" s="59">
        <f>P165+P166+P167+P168</f>
        <v>1626.81</v>
      </c>
      <c r="Q164" s="59"/>
      <c r="R164" s="60">
        <f>P164/L164*100</f>
        <v>17.099889946676168</v>
      </c>
      <c r="S164" s="60"/>
      <c r="T164" s="51"/>
    </row>
    <row r="165" spans="1:20" s="3" customFormat="1" ht="14.25">
      <c r="A165" s="61"/>
      <c r="B165" s="56"/>
      <c r="C165" s="67"/>
      <c r="D165" s="67"/>
      <c r="E165" s="56" t="s">
        <v>31</v>
      </c>
      <c r="F165" s="56"/>
      <c r="G165" s="56"/>
      <c r="H165" s="57">
        <v>0</v>
      </c>
      <c r="I165" s="58"/>
      <c r="J165" s="22">
        <v>0</v>
      </c>
      <c r="K165" s="31">
        <f>IF(H165=0,0,J165/H165*100)</f>
        <v>0</v>
      </c>
      <c r="L165" s="55">
        <v>0</v>
      </c>
      <c r="M165" s="55"/>
      <c r="N165" s="55"/>
      <c r="O165" s="55"/>
      <c r="P165" s="55">
        <v>0</v>
      </c>
      <c r="Q165" s="55"/>
      <c r="R165" s="54">
        <f>IF(L165=0,0,P165/L165*100)</f>
        <v>0</v>
      </c>
      <c r="S165" s="54"/>
      <c r="T165" s="18"/>
    </row>
    <row r="166" spans="1:20" s="3" customFormat="1" ht="14.25">
      <c r="A166" s="61"/>
      <c r="B166" s="56"/>
      <c r="C166" s="67"/>
      <c r="D166" s="67"/>
      <c r="E166" s="56" t="s">
        <v>4</v>
      </c>
      <c r="F166" s="56"/>
      <c r="G166" s="56"/>
      <c r="H166" s="57">
        <v>0</v>
      </c>
      <c r="I166" s="58"/>
      <c r="J166" s="22">
        <v>0</v>
      </c>
      <c r="K166" s="31">
        <f>IF(H166=0,0,J166/H166*100)</f>
        <v>0</v>
      </c>
      <c r="L166" s="55">
        <v>0</v>
      </c>
      <c r="M166" s="55"/>
      <c r="N166" s="55"/>
      <c r="O166" s="55"/>
      <c r="P166" s="55">
        <v>0</v>
      </c>
      <c r="Q166" s="55"/>
      <c r="R166" s="54">
        <f>IF(L166=0,0,P166/L166*100)</f>
        <v>0</v>
      </c>
      <c r="S166" s="54"/>
      <c r="T166" s="18"/>
    </row>
    <row r="167" spans="1:20" s="3" customFormat="1" ht="14.25">
      <c r="A167" s="61"/>
      <c r="B167" s="56"/>
      <c r="C167" s="67"/>
      <c r="D167" s="67"/>
      <c r="E167" s="56" t="s">
        <v>5</v>
      </c>
      <c r="F167" s="56"/>
      <c r="G167" s="56"/>
      <c r="H167" s="57">
        <v>0</v>
      </c>
      <c r="I167" s="58"/>
      <c r="J167" s="22">
        <v>0</v>
      </c>
      <c r="K167" s="31">
        <f>IF(H167=0,0,J167/H167*100)</f>
        <v>0</v>
      </c>
      <c r="L167" s="55">
        <v>0</v>
      </c>
      <c r="M167" s="55"/>
      <c r="N167" s="55"/>
      <c r="O167" s="55"/>
      <c r="P167" s="55">
        <v>0</v>
      </c>
      <c r="Q167" s="55"/>
      <c r="R167" s="54">
        <f>IF(L167=0,0,P167/L167*100)</f>
        <v>0</v>
      </c>
      <c r="S167" s="54"/>
      <c r="T167" s="18"/>
    </row>
    <row r="168" spans="1:20" s="3" customFormat="1" ht="14.25">
      <c r="A168" s="61"/>
      <c r="B168" s="56"/>
      <c r="C168" s="67"/>
      <c r="D168" s="67"/>
      <c r="E168" s="56" t="s">
        <v>6</v>
      </c>
      <c r="F168" s="56"/>
      <c r="G168" s="56"/>
      <c r="H168" s="57">
        <v>2595.52</v>
      </c>
      <c r="I168" s="58"/>
      <c r="J168" s="22">
        <v>1626.81</v>
      </c>
      <c r="K168" s="31">
        <f>J168/H168*100</f>
        <v>62.677613734434715</v>
      </c>
      <c r="L168" s="55">
        <v>9513.57</v>
      </c>
      <c r="M168" s="55"/>
      <c r="N168" s="55"/>
      <c r="O168" s="55"/>
      <c r="P168" s="55">
        <f>J168</f>
        <v>1626.81</v>
      </c>
      <c r="Q168" s="55"/>
      <c r="R168" s="54">
        <f>P168/L168*100</f>
        <v>17.099889946676168</v>
      </c>
      <c r="S168" s="54"/>
      <c r="T168" s="18"/>
    </row>
    <row r="169" spans="1:20" s="3" customFormat="1" ht="14.25">
      <c r="A169" s="61" t="s">
        <v>20</v>
      </c>
      <c r="B169" s="56" t="s">
        <v>55</v>
      </c>
      <c r="C169" s="67"/>
      <c r="D169" s="67"/>
      <c r="E169" s="64" t="s">
        <v>2</v>
      </c>
      <c r="F169" s="64"/>
      <c r="G169" s="64"/>
      <c r="H169" s="65">
        <f>H170+H171+H172+H173</f>
        <v>596.55</v>
      </c>
      <c r="I169" s="58"/>
      <c r="J169" s="42">
        <f>J170+J171+J172+J173</f>
        <v>338.04</v>
      </c>
      <c r="K169" s="32">
        <f>J169/H169*100</f>
        <v>56.665828513955255</v>
      </c>
      <c r="L169" s="59">
        <f>L170+L171+L172+L173</f>
        <v>2101.5</v>
      </c>
      <c r="M169" s="59"/>
      <c r="N169" s="59"/>
      <c r="O169" s="59"/>
      <c r="P169" s="59">
        <f>P170+P171+P172+P173</f>
        <v>338.04</v>
      </c>
      <c r="Q169" s="59"/>
      <c r="R169" s="60">
        <f>P169/L169*100</f>
        <v>16.085653104925054</v>
      </c>
      <c r="S169" s="60"/>
      <c r="T169" s="51"/>
    </row>
    <row r="170" spans="1:20" s="3" customFormat="1" ht="14.25">
      <c r="A170" s="61"/>
      <c r="B170" s="56"/>
      <c r="C170" s="67"/>
      <c r="D170" s="67"/>
      <c r="E170" s="56" t="s">
        <v>31</v>
      </c>
      <c r="F170" s="56"/>
      <c r="G170" s="56"/>
      <c r="H170" s="57">
        <v>0</v>
      </c>
      <c r="I170" s="58"/>
      <c r="J170" s="22">
        <v>0</v>
      </c>
      <c r="K170" s="31">
        <f>IF(H170=0,0,J170/H170*100)</f>
        <v>0</v>
      </c>
      <c r="L170" s="55">
        <v>0</v>
      </c>
      <c r="M170" s="55"/>
      <c r="N170" s="55"/>
      <c r="O170" s="55"/>
      <c r="P170" s="55">
        <v>0</v>
      </c>
      <c r="Q170" s="55"/>
      <c r="R170" s="54">
        <f>IF(L170=0,0,P170/L170*100)</f>
        <v>0</v>
      </c>
      <c r="S170" s="54"/>
      <c r="T170" s="18"/>
    </row>
    <row r="171" spans="1:20" s="3" customFormat="1" ht="14.25">
      <c r="A171" s="61"/>
      <c r="B171" s="56"/>
      <c r="C171" s="67"/>
      <c r="D171" s="67"/>
      <c r="E171" s="56" t="s">
        <v>4</v>
      </c>
      <c r="F171" s="56"/>
      <c r="G171" s="56"/>
      <c r="H171" s="57">
        <v>0</v>
      </c>
      <c r="I171" s="58"/>
      <c r="J171" s="22">
        <v>0</v>
      </c>
      <c r="K171" s="31">
        <f>IF(H171=0,0,J171/H171*100)</f>
        <v>0</v>
      </c>
      <c r="L171" s="55">
        <v>0</v>
      </c>
      <c r="M171" s="55"/>
      <c r="N171" s="55"/>
      <c r="O171" s="55"/>
      <c r="P171" s="55">
        <v>0</v>
      </c>
      <c r="Q171" s="55"/>
      <c r="R171" s="54">
        <f>IF(L171=0,0,P171/L171*100)</f>
        <v>0</v>
      </c>
      <c r="S171" s="54"/>
      <c r="T171" s="18"/>
    </row>
    <row r="172" spans="1:20" s="3" customFormat="1" ht="14.25">
      <c r="A172" s="61"/>
      <c r="B172" s="56"/>
      <c r="C172" s="67"/>
      <c r="D172" s="67"/>
      <c r="E172" s="56" t="s">
        <v>5</v>
      </c>
      <c r="F172" s="56"/>
      <c r="G172" s="56"/>
      <c r="H172" s="57">
        <v>0</v>
      </c>
      <c r="I172" s="58"/>
      <c r="J172" s="22">
        <v>0</v>
      </c>
      <c r="K172" s="31">
        <f>IF(H172=0,0,J172/H172*100)</f>
        <v>0</v>
      </c>
      <c r="L172" s="55">
        <v>0</v>
      </c>
      <c r="M172" s="55"/>
      <c r="N172" s="55"/>
      <c r="O172" s="55"/>
      <c r="P172" s="55">
        <v>0</v>
      </c>
      <c r="Q172" s="55"/>
      <c r="R172" s="54">
        <f>IF(L172=0,0,P172/L172*100)</f>
        <v>0</v>
      </c>
      <c r="S172" s="54"/>
      <c r="T172" s="18"/>
    </row>
    <row r="173" spans="1:20" s="3" customFormat="1" ht="14.25">
      <c r="A173" s="61"/>
      <c r="B173" s="56"/>
      <c r="C173" s="67"/>
      <c r="D173" s="67"/>
      <c r="E173" s="56" t="s">
        <v>6</v>
      </c>
      <c r="F173" s="56"/>
      <c r="G173" s="56"/>
      <c r="H173" s="57">
        <v>596.55</v>
      </c>
      <c r="I173" s="58"/>
      <c r="J173" s="22">
        <v>338.04</v>
      </c>
      <c r="K173" s="31">
        <f>J173/H173*100</f>
        <v>56.665828513955255</v>
      </c>
      <c r="L173" s="55">
        <v>2101.5</v>
      </c>
      <c r="M173" s="55"/>
      <c r="N173" s="55"/>
      <c r="O173" s="55"/>
      <c r="P173" s="55">
        <f>J173</f>
        <v>338.04</v>
      </c>
      <c r="Q173" s="55"/>
      <c r="R173" s="54">
        <f>P173/L173*100</f>
        <v>16.085653104925054</v>
      </c>
      <c r="S173" s="54"/>
      <c r="T173" s="18"/>
    </row>
    <row r="174" spans="1:20" s="3" customFormat="1" ht="14.25">
      <c r="A174" s="61" t="s">
        <v>21</v>
      </c>
      <c r="B174" s="56" t="s">
        <v>61</v>
      </c>
      <c r="C174" s="67"/>
      <c r="D174" s="67"/>
      <c r="E174" s="64" t="s">
        <v>2</v>
      </c>
      <c r="F174" s="64"/>
      <c r="G174" s="64"/>
      <c r="H174" s="65">
        <f>H175+H176+H177+H178</f>
        <v>288</v>
      </c>
      <c r="I174" s="58"/>
      <c r="J174" s="21">
        <f>J175+J176+J177+J178</f>
        <v>287.62</v>
      </c>
      <c r="K174" s="32">
        <f>J174/H174*100</f>
        <v>99.86805555555556</v>
      </c>
      <c r="L174" s="59">
        <f>L175+L176+L177+L178</f>
        <v>1025</v>
      </c>
      <c r="M174" s="59"/>
      <c r="N174" s="59"/>
      <c r="O174" s="59"/>
      <c r="P174" s="59">
        <f>P175+P176+P177+P178</f>
        <v>287.62</v>
      </c>
      <c r="Q174" s="59"/>
      <c r="R174" s="60">
        <f>P174/L174*100</f>
        <v>28.060487804878047</v>
      </c>
      <c r="S174" s="60"/>
      <c r="T174" s="18"/>
    </row>
    <row r="175" spans="1:20" s="3" customFormat="1" ht="14.25">
      <c r="A175" s="61"/>
      <c r="B175" s="56"/>
      <c r="C175" s="67"/>
      <c r="D175" s="67"/>
      <c r="E175" s="56" t="s">
        <v>31</v>
      </c>
      <c r="F175" s="56"/>
      <c r="G175" s="56"/>
      <c r="H175" s="57">
        <v>0</v>
      </c>
      <c r="I175" s="58"/>
      <c r="J175" s="22">
        <v>0</v>
      </c>
      <c r="K175" s="31">
        <f>IF(H175=0,0,J175/H175*100)</f>
        <v>0</v>
      </c>
      <c r="L175" s="55">
        <v>0</v>
      </c>
      <c r="M175" s="55"/>
      <c r="N175" s="55"/>
      <c r="O175" s="55"/>
      <c r="P175" s="55">
        <v>0</v>
      </c>
      <c r="Q175" s="55"/>
      <c r="R175" s="54">
        <f>IF(L175=0,0,P175/L175*100)</f>
        <v>0</v>
      </c>
      <c r="S175" s="54"/>
      <c r="T175" s="18"/>
    </row>
    <row r="176" spans="1:20" s="3" customFormat="1" ht="14.25">
      <c r="A176" s="61"/>
      <c r="B176" s="56"/>
      <c r="C176" s="67"/>
      <c r="D176" s="67"/>
      <c r="E176" s="56" t="s">
        <v>4</v>
      </c>
      <c r="F176" s="56"/>
      <c r="G176" s="56"/>
      <c r="H176" s="57">
        <v>0</v>
      </c>
      <c r="I176" s="58"/>
      <c r="J176" s="22">
        <v>0</v>
      </c>
      <c r="K176" s="31">
        <f>IF(H176=0,0,J176/H176*100)</f>
        <v>0</v>
      </c>
      <c r="L176" s="55">
        <v>0</v>
      </c>
      <c r="M176" s="55"/>
      <c r="N176" s="55"/>
      <c r="O176" s="55"/>
      <c r="P176" s="55">
        <v>0</v>
      </c>
      <c r="Q176" s="55"/>
      <c r="R176" s="54">
        <f>IF(L176=0,0,P176/L176*100)</f>
        <v>0</v>
      </c>
      <c r="S176" s="54"/>
      <c r="T176" s="18"/>
    </row>
    <row r="177" spans="1:20" s="3" customFormat="1" ht="14.25">
      <c r="A177" s="61"/>
      <c r="B177" s="56"/>
      <c r="C177" s="67"/>
      <c r="D177" s="67"/>
      <c r="E177" s="56" t="s">
        <v>5</v>
      </c>
      <c r="F177" s="56"/>
      <c r="G177" s="56"/>
      <c r="H177" s="57">
        <v>0</v>
      </c>
      <c r="I177" s="58"/>
      <c r="J177" s="22">
        <v>0</v>
      </c>
      <c r="K177" s="31">
        <f>IF(H177=0,0,J177/H177*100)</f>
        <v>0</v>
      </c>
      <c r="L177" s="55">
        <v>0</v>
      </c>
      <c r="M177" s="55"/>
      <c r="N177" s="55"/>
      <c r="O177" s="55"/>
      <c r="P177" s="55">
        <v>0</v>
      </c>
      <c r="Q177" s="55"/>
      <c r="R177" s="54">
        <f>IF(L177=0,0,P177/L177*100)</f>
        <v>0</v>
      </c>
      <c r="S177" s="54"/>
      <c r="T177" s="18"/>
    </row>
    <row r="178" spans="1:20" s="3" customFormat="1" ht="14.25">
      <c r="A178" s="61"/>
      <c r="B178" s="56"/>
      <c r="C178" s="67"/>
      <c r="D178" s="67"/>
      <c r="E178" s="56" t="s">
        <v>6</v>
      </c>
      <c r="F178" s="56"/>
      <c r="G178" s="56"/>
      <c r="H178" s="57">
        <v>288</v>
      </c>
      <c r="I178" s="58"/>
      <c r="J178" s="22">
        <v>287.62</v>
      </c>
      <c r="K178" s="31">
        <f aca="true" t="shared" si="21" ref="K178:K183">IF(H178=0,0,J178/H178*100)</f>
        <v>99.86805555555556</v>
      </c>
      <c r="L178" s="55">
        <v>1025</v>
      </c>
      <c r="M178" s="55"/>
      <c r="N178" s="55"/>
      <c r="O178" s="55"/>
      <c r="P178" s="55">
        <f>J178</f>
        <v>287.62</v>
      </c>
      <c r="Q178" s="55"/>
      <c r="R178" s="54">
        <f>P178/L178*100</f>
        <v>28.060487804878047</v>
      </c>
      <c r="S178" s="54"/>
      <c r="T178" s="18"/>
    </row>
    <row r="179" spans="1:20" s="3" customFormat="1" ht="14.25">
      <c r="A179" s="61" t="s">
        <v>52</v>
      </c>
      <c r="B179" s="62" t="s">
        <v>68</v>
      </c>
      <c r="C179" s="66"/>
      <c r="D179" s="66"/>
      <c r="E179" s="64" t="s">
        <v>2</v>
      </c>
      <c r="F179" s="64"/>
      <c r="G179" s="64"/>
      <c r="H179" s="65">
        <f>H180+H181+H182+H183</f>
        <v>0</v>
      </c>
      <c r="I179" s="58"/>
      <c r="J179" s="21">
        <f>J180+J181+J182+J183</f>
        <v>0</v>
      </c>
      <c r="K179" s="32">
        <f t="shared" si="21"/>
        <v>0</v>
      </c>
      <c r="L179" s="59">
        <f>L180+L181+L182+L183</f>
        <v>78.12</v>
      </c>
      <c r="M179" s="59"/>
      <c r="N179" s="59"/>
      <c r="O179" s="59"/>
      <c r="P179" s="59">
        <f>P180+P181+P182+P183</f>
        <v>0</v>
      </c>
      <c r="Q179" s="59"/>
      <c r="R179" s="60">
        <f>P179/L179*100</f>
        <v>0</v>
      </c>
      <c r="S179" s="60"/>
      <c r="T179" s="18"/>
    </row>
    <row r="180" spans="1:20" s="3" customFormat="1" ht="14.25">
      <c r="A180" s="61"/>
      <c r="B180" s="62"/>
      <c r="C180" s="66"/>
      <c r="D180" s="66"/>
      <c r="E180" s="56" t="s">
        <v>31</v>
      </c>
      <c r="F180" s="56"/>
      <c r="G180" s="56"/>
      <c r="H180" s="57">
        <v>0</v>
      </c>
      <c r="I180" s="58"/>
      <c r="J180" s="22">
        <v>0</v>
      </c>
      <c r="K180" s="31">
        <f t="shared" si="21"/>
        <v>0</v>
      </c>
      <c r="L180" s="55">
        <v>0</v>
      </c>
      <c r="M180" s="55"/>
      <c r="N180" s="55"/>
      <c r="O180" s="55"/>
      <c r="P180" s="55">
        <v>0</v>
      </c>
      <c r="Q180" s="55"/>
      <c r="R180" s="54">
        <f>IF(L180=0,0,P180/L180*100)</f>
        <v>0</v>
      </c>
      <c r="S180" s="54"/>
      <c r="T180" s="18"/>
    </row>
    <row r="181" spans="1:20" s="3" customFormat="1" ht="14.25">
      <c r="A181" s="61"/>
      <c r="B181" s="62"/>
      <c r="C181" s="66"/>
      <c r="D181" s="66"/>
      <c r="E181" s="56" t="s">
        <v>4</v>
      </c>
      <c r="F181" s="56"/>
      <c r="G181" s="56"/>
      <c r="H181" s="57">
        <v>0</v>
      </c>
      <c r="I181" s="58"/>
      <c r="J181" s="22">
        <v>0</v>
      </c>
      <c r="K181" s="31">
        <f t="shared" si="21"/>
        <v>0</v>
      </c>
      <c r="L181" s="55">
        <v>39.06</v>
      </c>
      <c r="M181" s="55"/>
      <c r="N181" s="55"/>
      <c r="O181" s="55"/>
      <c r="P181" s="55">
        <v>0</v>
      </c>
      <c r="Q181" s="55"/>
      <c r="R181" s="54">
        <f>P181/L181*100</f>
        <v>0</v>
      </c>
      <c r="S181" s="54"/>
      <c r="T181" s="18"/>
    </row>
    <row r="182" spans="1:20" s="3" customFormat="1" ht="14.25">
      <c r="A182" s="61"/>
      <c r="B182" s="62"/>
      <c r="C182" s="66"/>
      <c r="D182" s="66"/>
      <c r="E182" s="56" t="s">
        <v>5</v>
      </c>
      <c r="F182" s="56"/>
      <c r="G182" s="56"/>
      <c r="H182" s="57">
        <v>0</v>
      </c>
      <c r="I182" s="58"/>
      <c r="J182" s="22">
        <v>0</v>
      </c>
      <c r="K182" s="31">
        <f t="shared" si="21"/>
        <v>0</v>
      </c>
      <c r="L182" s="55">
        <v>0</v>
      </c>
      <c r="M182" s="55"/>
      <c r="N182" s="55"/>
      <c r="O182" s="55"/>
      <c r="P182" s="55">
        <v>0</v>
      </c>
      <c r="Q182" s="55"/>
      <c r="R182" s="54">
        <f>IF(L182=0,0,P182/L182*100)</f>
        <v>0</v>
      </c>
      <c r="S182" s="54"/>
      <c r="T182" s="18"/>
    </row>
    <row r="183" spans="1:20" s="3" customFormat="1" ht="54.75" customHeight="1">
      <c r="A183" s="61"/>
      <c r="B183" s="62"/>
      <c r="C183" s="66"/>
      <c r="D183" s="66"/>
      <c r="E183" s="56" t="s">
        <v>6</v>
      </c>
      <c r="F183" s="56"/>
      <c r="G183" s="56"/>
      <c r="H183" s="57">
        <v>0</v>
      </c>
      <c r="I183" s="58"/>
      <c r="J183" s="22">
        <v>0</v>
      </c>
      <c r="K183" s="31">
        <f t="shared" si="21"/>
        <v>0</v>
      </c>
      <c r="L183" s="55">
        <v>39.06</v>
      </c>
      <c r="M183" s="55"/>
      <c r="N183" s="55"/>
      <c r="O183" s="55"/>
      <c r="P183" s="55">
        <v>0</v>
      </c>
      <c r="Q183" s="55"/>
      <c r="R183" s="54">
        <f>P183/L183*100</f>
        <v>0</v>
      </c>
      <c r="S183" s="54"/>
      <c r="T183" s="18"/>
    </row>
    <row r="184" spans="1:20" s="3" customFormat="1" ht="17.25" customHeight="1">
      <c r="A184" s="61" t="s">
        <v>53</v>
      </c>
      <c r="B184" s="62" t="s">
        <v>72</v>
      </c>
      <c r="C184" s="66"/>
      <c r="D184" s="66"/>
      <c r="E184" s="64" t="s">
        <v>2</v>
      </c>
      <c r="F184" s="64"/>
      <c r="G184" s="64"/>
      <c r="H184" s="65">
        <f>H185+H186+H187+H188</f>
        <v>939.37</v>
      </c>
      <c r="I184" s="58"/>
      <c r="J184" s="21">
        <f>J185+J186+J187+J188</f>
        <v>543.528</v>
      </c>
      <c r="K184" s="32">
        <f>J184/H184*100</f>
        <v>57.860906777946916</v>
      </c>
      <c r="L184" s="59">
        <f>L185+L186+L187+L188</f>
        <v>3757.48</v>
      </c>
      <c r="M184" s="59"/>
      <c r="N184" s="59"/>
      <c r="O184" s="59"/>
      <c r="P184" s="59">
        <f>P185+P186+P187+P188</f>
        <v>543.528</v>
      </c>
      <c r="Q184" s="59"/>
      <c r="R184" s="60">
        <f>P184/L184*100</f>
        <v>14.465226694486729</v>
      </c>
      <c r="S184" s="60"/>
      <c r="T184" s="18"/>
    </row>
    <row r="185" spans="1:20" s="3" customFormat="1" ht="24" customHeight="1">
      <c r="A185" s="61"/>
      <c r="B185" s="62"/>
      <c r="C185" s="66"/>
      <c r="D185" s="66"/>
      <c r="E185" s="56" t="s">
        <v>31</v>
      </c>
      <c r="F185" s="56"/>
      <c r="G185" s="56"/>
      <c r="H185" s="57">
        <v>0</v>
      </c>
      <c r="I185" s="58"/>
      <c r="J185" s="22">
        <v>0</v>
      </c>
      <c r="K185" s="31">
        <f>IF(H185=0,0,J185/H185*100)</f>
        <v>0</v>
      </c>
      <c r="L185" s="55">
        <v>0</v>
      </c>
      <c r="M185" s="55"/>
      <c r="N185" s="55"/>
      <c r="O185" s="55"/>
      <c r="P185" s="55">
        <v>0</v>
      </c>
      <c r="Q185" s="55"/>
      <c r="R185" s="54">
        <f>IF(L185=0,0,P185/L185*100)</f>
        <v>0</v>
      </c>
      <c r="S185" s="54"/>
      <c r="T185" s="18"/>
    </row>
    <row r="186" spans="1:20" s="3" customFormat="1" ht="21.75" customHeight="1">
      <c r="A186" s="61"/>
      <c r="B186" s="62"/>
      <c r="C186" s="66"/>
      <c r="D186" s="66"/>
      <c r="E186" s="56" t="s">
        <v>4</v>
      </c>
      <c r="F186" s="56"/>
      <c r="G186" s="56"/>
      <c r="H186" s="57">
        <v>469.69</v>
      </c>
      <c r="I186" s="58"/>
      <c r="J186" s="22">
        <v>271.764</v>
      </c>
      <c r="K186" s="31">
        <f>J186/H186*100</f>
        <v>57.860290830122</v>
      </c>
      <c r="L186" s="55">
        <v>1878.74</v>
      </c>
      <c r="M186" s="55"/>
      <c r="N186" s="55"/>
      <c r="O186" s="55"/>
      <c r="P186" s="55">
        <f>J186</f>
        <v>271.764</v>
      </c>
      <c r="Q186" s="55"/>
      <c r="R186" s="54">
        <f>P186/L186*100</f>
        <v>14.465226694486729</v>
      </c>
      <c r="S186" s="54"/>
      <c r="T186" s="18"/>
    </row>
    <row r="187" spans="1:20" s="3" customFormat="1" ht="24.75" customHeight="1">
      <c r="A187" s="61"/>
      <c r="B187" s="62"/>
      <c r="C187" s="66"/>
      <c r="D187" s="66"/>
      <c r="E187" s="56" t="s">
        <v>5</v>
      </c>
      <c r="F187" s="56"/>
      <c r="G187" s="56"/>
      <c r="H187" s="57">
        <v>0</v>
      </c>
      <c r="I187" s="58"/>
      <c r="J187" s="22">
        <v>0</v>
      </c>
      <c r="K187" s="31">
        <f>IF(H187=0,0,J187/H187*100)</f>
        <v>0</v>
      </c>
      <c r="L187" s="55">
        <v>0</v>
      </c>
      <c r="M187" s="55"/>
      <c r="N187" s="55"/>
      <c r="O187" s="55"/>
      <c r="P187" s="55">
        <f>J187</f>
        <v>0</v>
      </c>
      <c r="Q187" s="55"/>
      <c r="R187" s="54">
        <f>IF(L187=0,0,P187/L187*100)</f>
        <v>0</v>
      </c>
      <c r="S187" s="54"/>
      <c r="T187" s="18"/>
    </row>
    <row r="188" spans="1:20" s="3" customFormat="1" ht="30" customHeight="1">
      <c r="A188" s="61"/>
      <c r="B188" s="62"/>
      <c r="C188" s="66"/>
      <c r="D188" s="66"/>
      <c r="E188" s="56" t="s">
        <v>6</v>
      </c>
      <c r="F188" s="56"/>
      <c r="G188" s="56"/>
      <c r="H188" s="57">
        <v>469.68</v>
      </c>
      <c r="I188" s="58"/>
      <c r="J188" s="22">
        <v>271.764</v>
      </c>
      <c r="K188" s="31">
        <f>J188/H188*100</f>
        <v>57.86152273888605</v>
      </c>
      <c r="L188" s="55">
        <v>1878.74</v>
      </c>
      <c r="M188" s="55"/>
      <c r="N188" s="55"/>
      <c r="O188" s="55"/>
      <c r="P188" s="55">
        <f>J188</f>
        <v>271.764</v>
      </c>
      <c r="Q188" s="55"/>
      <c r="R188" s="54">
        <f>P188/L188*100</f>
        <v>14.465226694486729</v>
      </c>
      <c r="S188" s="54"/>
      <c r="T188" s="18"/>
    </row>
    <row r="189" spans="1:19" ht="14.25" customHeight="1">
      <c r="A189" s="153" t="s">
        <v>22</v>
      </c>
      <c r="B189" s="175" t="s">
        <v>56</v>
      </c>
      <c r="C189" s="176"/>
      <c r="D189" s="177"/>
      <c r="E189" s="126" t="s">
        <v>2</v>
      </c>
      <c r="F189" s="127"/>
      <c r="G189" s="128"/>
      <c r="H189" s="111">
        <f>H190+H191+H192+H193</f>
        <v>568.59</v>
      </c>
      <c r="I189" s="113"/>
      <c r="J189" s="9">
        <f>J190+J191+J192+J193</f>
        <v>347.89</v>
      </c>
      <c r="K189" s="10">
        <f>J189/H189*100</f>
        <v>61.18468492235177</v>
      </c>
      <c r="L189" s="111">
        <f>L190+L191+L192+L193</f>
        <v>3171.92</v>
      </c>
      <c r="M189" s="112"/>
      <c r="N189" s="112"/>
      <c r="O189" s="113"/>
      <c r="P189" s="111">
        <f>P190+P191+P192+P193</f>
        <v>347.89</v>
      </c>
      <c r="Q189" s="113"/>
      <c r="R189" s="117">
        <f>P189/L189*100</f>
        <v>10.967804988776514</v>
      </c>
      <c r="S189" s="118"/>
    </row>
    <row r="190" spans="1:19" ht="14.25" customHeight="1">
      <c r="A190" s="154"/>
      <c r="B190" s="178"/>
      <c r="C190" s="179"/>
      <c r="D190" s="180"/>
      <c r="E190" s="126" t="s">
        <v>31</v>
      </c>
      <c r="F190" s="127"/>
      <c r="G190" s="128"/>
      <c r="H190" s="115">
        <f>H195+H200</f>
        <v>0</v>
      </c>
      <c r="I190" s="130"/>
      <c r="J190" s="12">
        <f>J195+J200</f>
        <v>0</v>
      </c>
      <c r="K190" s="13">
        <f>IF(H190=0,0,J190/H190*100)</f>
        <v>0</v>
      </c>
      <c r="L190" s="115">
        <f>L195+L200</f>
        <v>0</v>
      </c>
      <c r="M190" s="129"/>
      <c r="N190" s="129"/>
      <c r="O190" s="130"/>
      <c r="P190" s="115">
        <f>P195+P200</f>
        <v>0</v>
      </c>
      <c r="Q190" s="130"/>
      <c r="R190" s="131">
        <f>IF(L190=0,0,P190/L190*100)</f>
        <v>0</v>
      </c>
      <c r="S190" s="132"/>
    </row>
    <row r="191" spans="1:19" ht="14.25" customHeight="1">
      <c r="A191" s="154"/>
      <c r="B191" s="178"/>
      <c r="C191" s="179"/>
      <c r="D191" s="180"/>
      <c r="E191" s="126" t="s">
        <v>4</v>
      </c>
      <c r="F191" s="127"/>
      <c r="G191" s="128"/>
      <c r="H191" s="115">
        <f>H196+H201</f>
        <v>0</v>
      </c>
      <c r="I191" s="130"/>
      <c r="J191" s="12">
        <f>J196+J201</f>
        <v>0</v>
      </c>
      <c r="K191" s="13">
        <f>IF(H191=0,0,J191/H191*100)</f>
        <v>0</v>
      </c>
      <c r="L191" s="115">
        <f>L196+L201</f>
        <v>0</v>
      </c>
      <c r="M191" s="129"/>
      <c r="N191" s="129"/>
      <c r="O191" s="130"/>
      <c r="P191" s="115">
        <f>P196+P201</f>
        <v>0</v>
      </c>
      <c r="Q191" s="130"/>
      <c r="R191" s="131">
        <f>IF(L191=0,0,P191/L191*100)</f>
        <v>0</v>
      </c>
      <c r="S191" s="132"/>
    </row>
    <row r="192" spans="1:19" ht="14.25" customHeight="1">
      <c r="A192" s="154"/>
      <c r="B192" s="178"/>
      <c r="C192" s="179"/>
      <c r="D192" s="180"/>
      <c r="E192" s="126" t="s">
        <v>5</v>
      </c>
      <c r="F192" s="127"/>
      <c r="G192" s="128"/>
      <c r="H192" s="115">
        <v>0</v>
      </c>
      <c r="I192" s="130"/>
      <c r="J192" s="12">
        <v>0</v>
      </c>
      <c r="K192" s="13">
        <f>IF(H192=0,0,J192/H192*100)</f>
        <v>0</v>
      </c>
      <c r="L192" s="115">
        <f>L197</f>
        <v>0</v>
      </c>
      <c r="M192" s="129"/>
      <c r="N192" s="129"/>
      <c r="O192" s="130"/>
      <c r="P192" s="115">
        <f>P197</f>
        <v>0</v>
      </c>
      <c r="Q192" s="130"/>
      <c r="R192" s="131">
        <f>IF(L192=0,0,P192/L192*100)</f>
        <v>0</v>
      </c>
      <c r="S192" s="132"/>
    </row>
    <row r="193" spans="1:19" ht="83.25" customHeight="1">
      <c r="A193" s="155"/>
      <c r="B193" s="181"/>
      <c r="C193" s="182"/>
      <c r="D193" s="183"/>
      <c r="E193" s="126" t="s">
        <v>6</v>
      </c>
      <c r="F193" s="127"/>
      <c r="G193" s="128"/>
      <c r="H193" s="115">
        <f>H198+H203</f>
        <v>568.59</v>
      </c>
      <c r="I193" s="130"/>
      <c r="J193" s="12">
        <f>J198+J203</f>
        <v>347.89</v>
      </c>
      <c r="K193" s="13">
        <f>J193/H193*100</f>
        <v>61.18468492235177</v>
      </c>
      <c r="L193" s="115">
        <f>L198+L203</f>
        <v>3171.92</v>
      </c>
      <c r="M193" s="129"/>
      <c r="N193" s="129"/>
      <c r="O193" s="130"/>
      <c r="P193" s="115">
        <f>P198+P203</f>
        <v>347.89</v>
      </c>
      <c r="Q193" s="130"/>
      <c r="R193" s="131">
        <f>P193/L193*100</f>
        <v>10.967804988776514</v>
      </c>
      <c r="S193" s="132"/>
    </row>
    <row r="194" spans="1:20" s="3" customFormat="1" ht="14.25" customHeight="1">
      <c r="A194" s="172" t="s">
        <v>23</v>
      </c>
      <c r="B194" s="156" t="s">
        <v>69</v>
      </c>
      <c r="C194" s="157"/>
      <c r="D194" s="158"/>
      <c r="E194" s="133" t="s">
        <v>2</v>
      </c>
      <c r="F194" s="134"/>
      <c r="G194" s="135"/>
      <c r="H194" s="65">
        <f>H195+H196+H197+H198</f>
        <v>568.59</v>
      </c>
      <c r="I194" s="137"/>
      <c r="J194" s="21">
        <f>J195+J196+J197+J198</f>
        <v>347.89</v>
      </c>
      <c r="K194" s="32">
        <f>J194/H194*100</f>
        <v>61.18468492235177</v>
      </c>
      <c r="L194" s="65">
        <f>L195+L196+L197+L198</f>
        <v>2093.38</v>
      </c>
      <c r="M194" s="136"/>
      <c r="N194" s="136"/>
      <c r="O194" s="137"/>
      <c r="P194" s="65">
        <f>P195+P196+P197+P198</f>
        <v>347.89</v>
      </c>
      <c r="Q194" s="137"/>
      <c r="R194" s="138">
        <f>P194/L194*100</f>
        <v>16.61857856671985</v>
      </c>
      <c r="S194" s="139"/>
      <c r="T194" s="18"/>
    </row>
    <row r="195" spans="1:20" s="3" customFormat="1" ht="14.25" customHeight="1">
      <c r="A195" s="173"/>
      <c r="B195" s="159"/>
      <c r="C195" s="160"/>
      <c r="D195" s="161"/>
      <c r="E195" s="119" t="s">
        <v>31</v>
      </c>
      <c r="F195" s="120"/>
      <c r="G195" s="121"/>
      <c r="H195" s="57">
        <v>0</v>
      </c>
      <c r="I195" s="123"/>
      <c r="J195" s="22">
        <v>0</v>
      </c>
      <c r="K195" s="31">
        <f>IF(H195=0,0,J195/H195*100)</f>
        <v>0</v>
      </c>
      <c r="L195" s="57">
        <v>0</v>
      </c>
      <c r="M195" s="122"/>
      <c r="N195" s="122"/>
      <c r="O195" s="123"/>
      <c r="P195" s="57">
        <v>0</v>
      </c>
      <c r="Q195" s="123"/>
      <c r="R195" s="124">
        <f>IF(L195=0,0,P195/L195*100)</f>
        <v>0</v>
      </c>
      <c r="S195" s="125"/>
      <c r="T195" s="18"/>
    </row>
    <row r="196" spans="1:20" s="3" customFormat="1" ht="14.25" customHeight="1">
      <c r="A196" s="173"/>
      <c r="B196" s="159"/>
      <c r="C196" s="160"/>
      <c r="D196" s="161"/>
      <c r="E196" s="119" t="s">
        <v>4</v>
      </c>
      <c r="F196" s="120"/>
      <c r="G196" s="121"/>
      <c r="H196" s="57">
        <v>0</v>
      </c>
      <c r="I196" s="123"/>
      <c r="J196" s="22">
        <v>0</v>
      </c>
      <c r="K196" s="31">
        <f>IF(H196=0,0,J196/H196*100)</f>
        <v>0</v>
      </c>
      <c r="L196" s="57">
        <v>0</v>
      </c>
      <c r="M196" s="122"/>
      <c r="N196" s="122"/>
      <c r="O196" s="123"/>
      <c r="P196" s="57">
        <v>0</v>
      </c>
      <c r="Q196" s="123"/>
      <c r="R196" s="124">
        <f>IF(L196=0,0,P196/L196*100)</f>
        <v>0</v>
      </c>
      <c r="S196" s="125"/>
      <c r="T196" s="18"/>
    </row>
    <row r="197" spans="1:20" s="3" customFormat="1" ht="14.25" customHeight="1">
      <c r="A197" s="173"/>
      <c r="B197" s="159"/>
      <c r="C197" s="160"/>
      <c r="D197" s="161"/>
      <c r="E197" s="119" t="s">
        <v>5</v>
      </c>
      <c r="F197" s="120"/>
      <c r="G197" s="121"/>
      <c r="H197" s="57">
        <v>0</v>
      </c>
      <c r="I197" s="123"/>
      <c r="J197" s="22">
        <v>0</v>
      </c>
      <c r="K197" s="31">
        <f>IF(H197=0,0,J197/H197*100)</f>
        <v>0</v>
      </c>
      <c r="L197" s="57">
        <v>0</v>
      </c>
      <c r="M197" s="122"/>
      <c r="N197" s="122"/>
      <c r="O197" s="123"/>
      <c r="P197" s="57">
        <v>0</v>
      </c>
      <c r="Q197" s="123"/>
      <c r="R197" s="124">
        <f>IF(L197=0,0,P197/L197*100)</f>
        <v>0</v>
      </c>
      <c r="S197" s="125"/>
      <c r="T197" s="18"/>
    </row>
    <row r="198" spans="1:20" s="3" customFormat="1" ht="14.25">
      <c r="A198" s="174"/>
      <c r="B198" s="162"/>
      <c r="C198" s="163"/>
      <c r="D198" s="164"/>
      <c r="E198" s="119" t="s">
        <v>6</v>
      </c>
      <c r="F198" s="120"/>
      <c r="G198" s="121"/>
      <c r="H198" s="57">
        <v>568.59</v>
      </c>
      <c r="I198" s="123"/>
      <c r="J198" s="22">
        <v>347.89</v>
      </c>
      <c r="K198" s="31">
        <f>J198/H198*100</f>
        <v>61.18468492235177</v>
      </c>
      <c r="L198" s="57">
        <v>2093.38</v>
      </c>
      <c r="M198" s="122"/>
      <c r="N198" s="122"/>
      <c r="O198" s="123"/>
      <c r="P198" s="57">
        <v>347.89</v>
      </c>
      <c r="Q198" s="123"/>
      <c r="R198" s="124">
        <f>P198/L198*100</f>
        <v>16.61857856671985</v>
      </c>
      <c r="S198" s="125"/>
      <c r="T198" s="18"/>
    </row>
    <row r="199" spans="1:19" ht="14.25">
      <c r="A199" s="172" t="s">
        <v>57</v>
      </c>
      <c r="B199" s="156" t="s">
        <v>70</v>
      </c>
      <c r="C199" s="157"/>
      <c r="D199" s="158"/>
      <c r="E199" s="133" t="s">
        <v>2</v>
      </c>
      <c r="F199" s="134"/>
      <c r="G199" s="135"/>
      <c r="H199" s="65">
        <f>H200+H201+H202+H203</f>
        <v>0</v>
      </c>
      <c r="I199" s="137"/>
      <c r="J199" s="21">
        <f>J200+J201+J202+J203</f>
        <v>0</v>
      </c>
      <c r="K199" s="35">
        <f aca="true" t="shared" si="22" ref="K199:K213">IF(H199=0,0,J199/H199*100)</f>
        <v>0</v>
      </c>
      <c r="L199" s="65">
        <f>L200+L201+L202+L203</f>
        <v>1078.54</v>
      </c>
      <c r="M199" s="136"/>
      <c r="N199" s="136"/>
      <c r="O199" s="137"/>
      <c r="P199" s="65">
        <f>P200+P201+P202+P203</f>
        <v>0</v>
      </c>
      <c r="Q199" s="137"/>
      <c r="R199" s="138">
        <f>P199/L199*100</f>
        <v>0</v>
      </c>
      <c r="S199" s="139"/>
    </row>
    <row r="200" spans="1:19" ht="27" customHeight="1">
      <c r="A200" s="173"/>
      <c r="B200" s="159"/>
      <c r="C200" s="160"/>
      <c r="D200" s="161"/>
      <c r="E200" s="119" t="s">
        <v>31</v>
      </c>
      <c r="F200" s="120"/>
      <c r="G200" s="121"/>
      <c r="H200" s="57">
        <v>0</v>
      </c>
      <c r="I200" s="123"/>
      <c r="J200" s="22">
        <v>0</v>
      </c>
      <c r="K200" s="31">
        <f t="shared" si="22"/>
        <v>0</v>
      </c>
      <c r="L200" s="57">
        <v>0</v>
      </c>
      <c r="M200" s="122"/>
      <c r="N200" s="122"/>
      <c r="O200" s="123"/>
      <c r="P200" s="57">
        <v>0</v>
      </c>
      <c r="Q200" s="123"/>
      <c r="R200" s="124">
        <f aca="true" t="shared" si="23" ref="R200:R205">IF(L200=0,0,P200/L200*100)</f>
        <v>0</v>
      </c>
      <c r="S200" s="125"/>
    </row>
    <row r="201" spans="1:19" ht="14.25">
      <c r="A201" s="173"/>
      <c r="B201" s="159"/>
      <c r="C201" s="160"/>
      <c r="D201" s="161"/>
      <c r="E201" s="119" t="s">
        <v>4</v>
      </c>
      <c r="F201" s="120"/>
      <c r="G201" s="121"/>
      <c r="H201" s="57">
        <v>0</v>
      </c>
      <c r="I201" s="123"/>
      <c r="J201" s="22">
        <v>0</v>
      </c>
      <c r="K201" s="31">
        <f t="shared" si="22"/>
        <v>0</v>
      </c>
      <c r="L201" s="57">
        <v>0</v>
      </c>
      <c r="M201" s="122"/>
      <c r="N201" s="122"/>
      <c r="O201" s="123"/>
      <c r="P201" s="57">
        <v>0</v>
      </c>
      <c r="Q201" s="123"/>
      <c r="R201" s="124">
        <f t="shared" si="23"/>
        <v>0</v>
      </c>
      <c r="S201" s="125"/>
    </row>
    <row r="202" spans="1:19" ht="14.25">
      <c r="A202" s="173"/>
      <c r="B202" s="159"/>
      <c r="C202" s="160"/>
      <c r="D202" s="161"/>
      <c r="E202" s="119" t="s">
        <v>5</v>
      </c>
      <c r="F202" s="120"/>
      <c r="G202" s="121"/>
      <c r="H202" s="57">
        <v>0</v>
      </c>
      <c r="I202" s="123"/>
      <c r="J202" s="22">
        <v>0</v>
      </c>
      <c r="K202" s="31">
        <f t="shared" si="22"/>
        <v>0</v>
      </c>
      <c r="L202" s="57">
        <v>0</v>
      </c>
      <c r="M202" s="122"/>
      <c r="N202" s="122"/>
      <c r="O202" s="123"/>
      <c r="P202" s="57">
        <v>0</v>
      </c>
      <c r="Q202" s="123"/>
      <c r="R202" s="124">
        <f t="shared" si="23"/>
        <v>0</v>
      </c>
      <c r="S202" s="125"/>
    </row>
    <row r="203" spans="1:19" ht="14.25">
      <c r="A203" s="174"/>
      <c r="B203" s="162"/>
      <c r="C203" s="163"/>
      <c r="D203" s="164"/>
      <c r="E203" s="119" t="s">
        <v>6</v>
      </c>
      <c r="F203" s="120"/>
      <c r="G203" s="121"/>
      <c r="H203" s="57">
        <v>0</v>
      </c>
      <c r="I203" s="123"/>
      <c r="J203" s="22">
        <v>0</v>
      </c>
      <c r="K203" s="31">
        <f t="shared" si="22"/>
        <v>0</v>
      </c>
      <c r="L203" s="57">
        <v>1078.54</v>
      </c>
      <c r="M203" s="122"/>
      <c r="N203" s="122"/>
      <c r="O203" s="123"/>
      <c r="P203" s="57">
        <v>0</v>
      </c>
      <c r="Q203" s="123"/>
      <c r="R203" s="124">
        <f t="shared" si="23"/>
        <v>0</v>
      </c>
      <c r="S203" s="125"/>
    </row>
    <row r="204" spans="1:19" ht="14.25">
      <c r="A204" s="152" t="s">
        <v>101</v>
      </c>
      <c r="B204" s="68" t="s">
        <v>58</v>
      </c>
      <c r="C204" s="151"/>
      <c r="D204" s="151"/>
      <c r="E204" s="68" t="s">
        <v>2</v>
      </c>
      <c r="F204" s="68"/>
      <c r="G204" s="68"/>
      <c r="H204" s="111">
        <f>H205+H206+H207+H208</f>
        <v>0</v>
      </c>
      <c r="I204" s="116"/>
      <c r="J204" s="9">
        <f>J205+J206+J207+J208</f>
        <v>0</v>
      </c>
      <c r="K204" s="10">
        <f t="shared" si="22"/>
        <v>0</v>
      </c>
      <c r="L204" s="109">
        <f>L205+L206+L207+L208</f>
        <v>0</v>
      </c>
      <c r="M204" s="109"/>
      <c r="N204" s="109"/>
      <c r="O204" s="109"/>
      <c r="P204" s="109">
        <f>P205+P206+P207+P208</f>
        <v>0</v>
      </c>
      <c r="Q204" s="109"/>
      <c r="R204" s="117">
        <f t="shared" si="23"/>
        <v>0</v>
      </c>
      <c r="S204" s="118"/>
    </row>
    <row r="205" spans="1:19" ht="30" customHeight="1">
      <c r="A205" s="152"/>
      <c r="B205" s="151"/>
      <c r="C205" s="151"/>
      <c r="D205" s="151"/>
      <c r="E205" s="68" t="s">
        <v>3</v>
      </c>
      <c r="F205" s="68"/>
      <c r="G205" s="68"/>
      <c r="H205" s="115">
        <f>H210</f>
        <v>0</v>
      </c>
      <c r="I205" s="116"/>
      <c r="J205" s="12">
        <f>J210</f>
        <v>0</v>
      </c>
      <c r="K205" s="13">
        <f t="shared" si="22"/>
        <v>0</v>
      </c>
      <c r="L205" s="114">
        <f>L210</f>
        <v>0</v>
      </c>
      <c r="M205" s="114"/>
      <c r="N205" s="114"/>
      <c r="O205" s="114"/>
      <c r="P205" s="114">
        <f>P210</f>
        <v>0</v>
      </c>
      <c r="Q205" s="114"/>
      <c r="R205" s="110">
        <f t="shared" si="23"/>
        <v>0</v>
      </c>
      <c r="S205" s="110"/>
    </row>
    <row r="206" spans="1:19" ht="14.25">
      <c r="A206" s="152"/>
      <c r="B206" s="151"/>
      <c r="C206" s="151"/>
      <c r="D206" s="151"/>
      <c r="E206" s="68" t="s">
        <v>4</v>
      </c>
      <c r="F206" s="68"/>
      <c r="G206" s="68"/>
      <c r="H206" s="115">
        <f>H211</f>
        <v>0</v>
      </c>
      <c r="I206" s="116"/>
      <c r="J206" s="12">
        <f>J211</f>
        <v>0</v>
      </c>
      <c r="K206" s="13">
        <f t="shared" si="22"/>
        <v>0</v>
      </c>
      <c r="L206" s="114">
        <f>L211</f>
        <v>0</v>
      </c>
      <c r="M206" s="114"/>
      <c r="N206" s="114"/>
      <c r="O206" s="114"/>
      <c r="P206" s="114">
        <f>P211</f>
        <v>0</v>
      </c>
      <c r="Q206" s="114"/>
      <c r="R206" s="110">
        <f aca="true" t="shared" si="24" ref="R206:R213">IF(L206=0,0,P206/L206*100)</f>
        <v>0</v>
      </c>
      <c r="S206" s="110"/>
    </row>
    <row r="207" spans="1:19" ht="14.25">
      <c r="A207" s="152"/>
      <c r="B207" s="151"/>
      <c r="C207" s="151"/>
      <c r="D207" s="151"/>
      <c r="E207" s="68" t="s">
        <v>5</v>
      </c>
      <c r="F207" s="68"/>
      <c r="G207" s="68"/>
      <c r="H207" s="115">
        <f>H212</f>
        <v>0</v>
      </c>
      <c r="I207" s="116"/>
      <c r="J207" s="12">
        <f>J212</f>
        <v>0</v>
      </c>
      <c r="K207" s="13">
        <f t="shared" si="22"/>
        <v>0</v>
      </c>
      <c r="L207" s="114">
        <f>L212</f>
        <v>0</v>
      </c>
      <c r="M207" s="114"/>
      <c r="N207" s="114"/>
      <c r="O207" s="114"/>
      <c r="P207" s="114">
        <f>P212</f>
        <v>0</v>
      </c>
      <c r="Q207" s="114"/>
      <c r="R207" s="110">
        <f t="shared" si="24"/>
        <v>0</v>
      </c>
      <c r="S207" s="110"/>
    </row>
    <row r="208" spans="1:19" ht="60" customHeight="1">
      <c r="A208" s="152"/>
      <c r="B208" s="151"/>
      <c r="C208" s="151"/>
      <c r="D208" s="151"/>
      <c r="E208" s="68" t="s">
        <v>6</v>
      </c>
      <c r="F208" s="68"/>
      <c r="G208" s="68"/>
      <c r="H208" s="115">
        <f>H213</f>
        <v>0</v>
      </c>
      <c r="I208" s="116"/>
      <c r="J208" s="12">
        <f>J213</f>
        <v>0</v>
      </c>
      <c r="K208" s="13">
        <f t="shared" si="22"/>
        <v>0</v>
      </c>
      <c r="L208" s="114">
        <f>L213</f>
        <v>0</v>
      </c>
      <c r="M208" s="114"/>
      <c r="N208" s="114"/>
      <c r="O208" s="114"/>
      <c r="P208" s="114">
        <f>P213</f>
        <v>0</v>
      </c>
      <c r="Q208" s="114"/>
      <c r="R208" s="110">
        <f t="shared" si="24"/>
        <v>0</v>
      </c>
      <c r="S208" s="110"/>
    </row>
    <row r="209" spans="1:19" ht="14.25">
      <c r="A209" s="61" t="s">
        <v>102</v>
      </c>
      <c r="B209" s="56" t="s">
        <v>71</v>
      </c>
      <c r="C209" s="67"/>
      <c r="D209" s="67"/>
      <c r="E209" s="64" t="s">
        <v>2</v>
      </c>
      <c r="F209" s="64"/>
      <c r="G209" s="64"/>
      <c r="H209" s="65">
        <f>H210+H211+H212+H213</f>
        <v>0</v>
      </c>
      <c r="I209" s="58"/>
      <c r="J209" s="21">
        <f>J210+J211+J212+J213</f>
        <v>0</v>
      </c>
      <c r="K209" s="32">
        <f t="shared" si="22"/>
        <v>0</v>
      </c>
      <c r="L209" s="59">
        <f>L210+L211+L212+L213</f>
        <v>0</v>
      </c>
      <c r="M209" s="59"/>
      <c r="N209" s="59"/>
      <c r="O209" s="59"/>
      <c r="P209" s="59">
        <f>P210+P211+P212+P213</f>
        <v>0</v>
      </c>
      <c r="Q209" s="59"/>
      <c r="R209" s="60">
        <f t="shared" si="24"/>
        <v>0</v>
      </c>
      <c r="S209" s="60"/>
    </row>
    <row r="210" spans="1:19" ht="36.75" customHeight="1">
      <c r="A210" s="61"/>
      <c r="B210" s="56"/>
      <c r="C210" s="67"/>
      <c r="D210" s="67"/>
      <c r="E210" s="56" t="s">
        <v>3</v>
      </c>
      <c r="F210" s="56"/>
      <c r="G210" s="56"/>
      <c r="H210" s="57">
        <v>0</v>
      </c>
      <c r="I210" s="58"/>
      <c r="J210" s="22">
        <v>0</v>
      </c>
      <c r="K210" s="31">
        <f t="shared" si="22"/>
        <v>0</v>
      </c>
      <c r="L210" s="55">
        <v>0</v>
      </c>
      <c r="M210" s="55"/>
      <c r="N210" s="55"/>
      <c r="O210" s="55"/>
      <c r="P210" s="55">
        <v>0</v>
      </c>
      <c r="Q210" s="55"/>
      <c r="R210" s="54">
        <f t="shared" si="24"/>
        <v>0</v>
      </c>
      <c r="S210" s="54"/>
    </row>
    <row r="211" spans="1:19" ht="14.25">
      <c r="A211" s="61"/>
      <c r="B211" s="56"/>
      <c r="C211" s="67"/>
      <c r="D211" s="67"/>
      <c r="E211" s="56" t="s">
        <v>4</v>
      </c>
      <c r="F211" s="56"/>
      <c r="G211" s="56"/>
      <c r="H211" s="57">
        <v>0</v>
      </c>
      <c r="I211" s="58"/>
      <c r="J211" s="22">
        <v>0</v>
      </c>
      <c r="K211" s="31">
        <f t="shared" si="22"/>
        <v>0</v>
      </c>
      <c r="L211" s="55">
        <v>0</v>
      </c>
      <c r="M211" s="55"/>
      <c r="N211" s="55"/>
      <c r="O211" s="55"/>
      <c r="P211" s="55">
        <v>0</v>
      </c>
      <c r="Q211" s="55"/>
      <c r="R211" s="54">
        <f t="shared" si="24"/>
        <v>0</v>
      </c>
      <c r="S211" s="54"/>
    </row>
    <row r="212" spans="1:19" ht="14.25">
      <c r="A212" s="61"/>
      <c r="B212" s="56"/>
      <c r="C212" s="67"/>
      <c r="D212" s="67"/>
      <c r="E212" s="56" t="s">
        <v>5</v>
      </c>
      <c r="F212" s="56"/>
      <c r="G212" s="56"/>
      <c r="H212" s="57">
        <v>0</v>
      </c>
      <c r="I212" s="58"/>
      <c r="J212" s="22">
        <v>0</v>
      </c>
      <c r="K212" s="31">
        <f t="shared" si="22"/>
        <v>0</v>
      </c>
      <c r="L212" s="55">
        <v>0</v>
      </c>
      <c r="M212" s="55"/>
      <c r="N212" s="55"/>
      <c r="O212" s="55"/>
      <c r="P212" s="55"/>
      <c r="Q212" s="55"/>
      <c r="R212" s="54">
        <f t="shared" si="24"/>
        <v>0</v>
      </c>
      <c r="S212" s="54"/>
    </row>
    <row r="213" spans="1:19" ht="14.25">
      <c r="A213" s="61"/>
      <c r="B213" s="56"/>
      <c r="C213" s="67"/>
      <c r="D213" s="67"/>
      <c r="E213" s="56" t="s">
        <v>6</v>
      </c>
      <c r="F213" s="56"/>
      <c r="G213" s="56"/>
      <c r="H213" s="57">
        <v>0</v>
      </c>
      <c r="I213" s="58"/>
      <c r="J213" s="22">
        <v>0</v>
      </c>
      <c r="K213" s="31">
        <f t="shared" si="22"/>
        <v>0</v>
      </c>
      <c r="L213" s="55">
        <v>0</v>
      </c>
      <c r="M213" s="55"/>
      <c r="N213" s="55"/>
      <c r="O213" s="55"/>
      <c r="P213" s="55">
        <v>0</v>
      </c>
      <c r="Q213" s="55"/>
      <c r="R213" s="54">
        <f t="shared" si="24"/>
        <v>0</v>
      </c>
      <c r="S213" s="54"/>
    </row>
    <row r="214" spans="1:19" ht="15" customHeight="1">
      <c r="A214" s="87" t="s">
        <v>59</v>
      </c>
      <c r="B214" s="88"/>
      <c r="C214" s="88"/>
      <c r="D214" s="89"/>
      <c r="E214" s="84" t="s">
        <v>2</v>
      </c>
      <c r="F214" s="84"/>
      <c r="G214" s="84"/>
      <c r="H214" s="143">
        <f>H204+H189+H159+H144+H124+H34</f>
        <v>11191.64</v>
      </c>
      <c r="I214" s="144"/>
      <c r="J214" s="14">
        <f>J215+J216+J217+J218</f>
        <v>6927.3279999999995</v>
      </c>
      <c r="K214" s="15">
        <f>J214/H214*100</f>
        <v>61.89734480379998</v>
      </c>
      <c r="L214" s="85">
        <f>L215+L216+L217+L218</f>
        <v>60012.670000000006</v>
      </c>
      <c r="M214" s="85"/>
      <c r="N214" s="85"/>
      <c r="O214" s="85"/>
      <c r="P214" s="85">
        <f>P215+P216+P217+P218</f>
        <v>6927.3279999999995</v>
      </c>
      <c r="Q214" s="85"/>
      <c r="R214" s="108">
        <f>P214/L214*100</f>
        <v>11.543109146785168</v>
      </c>
      <c r="S214" s="108"/>
    </row>
    <row r="215" spans="1:19" ht="14.25">
      <c r="A215" s="90"/>
      <c r="B215" s="91"/>
      <c r="C215" s="91"/>
      <c r="D215" s="92"/>
      <c r="E215" s="84" t="s">
        <v>31</v>
      </c>
      <c r="F215" s="84"/>
      <c r="G215" s="84"/>
      <c r="H215" s="143">
        <f>H205+H190+H160+H145+H125+H35</f>
        <v>0</v>
      </c>
      <c r="I215" s="144"/>
      <c r="J215" s="14">
        <f>J205+J190+J160+J145+J125+J35</f>
        <v>0</v>
      </c>
      <c r="K215" s="15">
        <f>IF(H215=0,0,J215/H215*100)</f>
        <v>0</v>
      </c>
      <c r="L215" s="85">
        <f>L205+L190+L160+L145+L125+L35</f>
        <v>0</v>
      </c>
      <c r="M215" s="85"/>
      <c r="N215" s="85"/>
      <c r="O215" s="85"/>
      <c r="P215" s="85">
        <f>P205+P190+P160+P145+P125+P35</f>
        <v>0</v>
      </c>
      <c r="Q215" s="85"/>
      <c r="R215" s="108">
        <f>IF(L215=0,0,P215/L215*100)</f>
        <v>0</v>
      </c>
      <c r="S215" s="108"/>
    </row>
    <row r="216" spans="1:19" ht="14.25">
      <c r="A216" s="90"/>
      <c r="B216" s="91"/>
      <c r="C216" s="91"/>
      <c r="D216" s="92"/>
      <c r="E216" s="84" t="s">
        <v>4</v>
      </c>
      <c r="F216" s="84"/>
      <c r="G216" s="84"/>
      <c r="H216" s="143">
        <f>H206+H191+H161+H146+H126+H36</f>
        <v>469.69</v>
      </c>
      <c r="I216" s="144"/>
      <c r="J216" s="14">
        <f>J206+J191+J161+J146+J126+J36</f>
        <v>271.764</v>
      </c>
      <c r="K216" s="15">
        <f>IF(H216=0,0,J216/H216*100)</f>
        <v>57.860290830122</v>
      </c>
      <c r="L216" s="85">
        <f>L206+L191+L161+L146+L126+L36</f>
        <v>5579</v>
      </c>
      <c r="M216" s="85"/>
      <c r="N216" s="85"/>
      <c r="O216" s="85"/>
      <c r="P216" s="85">
        <f>P206+P191+P161+P146+P126+P36</f>
        <v>271.764</v>
      </c>
      <c r="Q216" s="85"/>
      <c r="R216" s="108">
        <f>IF(L216=0,0,P216/L216*100)</f>
        <v>4.871195554758918</v>
      </c>
      <c r="S216" s="108"/>
    </row>
    <row r="217" spans="1:19" ht="14.25">
      <c r="A217" s="90"/>
      <c r="B217" s="91"/>
      <c r="C217" s="91"/>
      <c r="D217" s="92"/>
      <c r="E217" s="84" t="s">
        <v>5</v>
      </c>
      <c r="F217" s="84"/>
      <c r="G217" s="84"/>
      <c r="H217" s="143">
        <f>H207+H192+H162+H147+H127+H37</f>
        <v>0</v>
      </c>
      <c r="I217" s="144"/>
      <c r="J217" s="14">
        <f>J207+J192+J162+J147+J127+J37</f>
        <v>0</v>
      </c>
      <c r="K217" s="15">
        <f>IF(H217=0,0,J217/H217*100)</f>
        <v>0</v>
      </c>
      <c r="L217" s="85">
        <f>L207+L192+L162+L147+L127+L37</f>
        <v>0</v>
      </c>
      <c r="M217" s="85"/>
      <c r="N217" s="85"/>
      <c r="O217" s="85"/>
      <c r="P217" s="85">
        <f>P207+P192+P162+P147+P127+P37</f>
        <v>0</v>
      </c>
      <c r="Q217" s="85"/>
      <c r="R217" s="108">
        <f>IF(L217=0,0,P217/L217*100)</f>
        <v>0</v>
      </c>
      <c r="S217" s="108"/>
    </row>
    <row r="218" spans="1:19" ht="14.25">
      <c r="A218" s="93"/>
      <c r="B218" s="94"/>
      <c r="C218" s="94"/>
      <c r="D218" s="95"/>
      <c r="E218" s="84" t="s">
        <v>6</v>
      </c>
      <c r="F218" s="84"/>
      <c r="G218" s="84"/>
      <c r="H218" s="143">
        <f>H208+H193+H163+H148+H128+H38</f>
        <v>10721.95</v>
      </c>
      <c r="I218" s="144"/>
      <c r="J218" s="14">
        <f>J208+J193+J163+J148+J128+J38</f>
        <v>6655.563999999999</v>
      </c>
      <c r="K218" s="15">
        <f>IF(H218=0,0,J218/H218*100)</f>
        <v>62.07419359351609</v>
      </c>
      <c r="L218" s="85">
        <f>L208+L193+L163+L148+L128+L38</f>
        <v>54433.670000000006</v>
      </c>
      <c r="M218" s="85"/>
      <c r="N218" s="85"/>
      <c r="O218" s="85"/>
      <c r="P218" s="85">
        <f>P208+P193+P163+P148+P128+P38</f>
        <v>6655.563999999999</v>
      </c>
      <c r="Q218" s="85"/>
      <c r="R218" s="108">
        <f>IF(L218=0,0,P218/L218*100)</f>
        <v>12.226924989624985</v>
      </c>
      <c r="S218" s="108"/>
    </row>
    <row r="219" spans="1:19" ht="15">
      <c r="A219" s="96" t="s">
        <v>87</v>
      </c>
      <c r="B219" s="97"/>
      <c r="C219" s="97"/>
      <c r="D219" s="98"/>
      <c r="E219" s="105" t="s">
        <v>2</v>
      </c>
      <c r="F219" s="105"/>
      <c r="G219" s="105"/>
      <c r="H219" s="207">
        <f>H220+H221+H222+H223</f>
        <v>11191.640000000001</v>
      </c>
      <c r="I219" s="208"/>
      <c r="J219" s="52">
        <f>J220+J221+J222+J223</f>
        <v>6927.3279999999995</v>
      </c>
      <c r="K219" s="53">
        <f>J219/H219*100</f>
        <v>61.89734480379997</v>
      </c>
      <c r="L219" s="106">
        <f>L220+L221+L222+L223</f>
        <v>61178.37000000001</v>
      </c>
      <c r="M219" s="106"/>
      <c r="N219" s="106"/>
      <c r="O219" s="106"/>
      <c r="P219" s="106">
        <f>P220+P221+P222+P223</f>
        <v>6927.3279999999995</v>
      </c>
      <c r="Q219" s="106"/>
      <c r="R219" s="107">
        <f>P219/L219*100</f>
        <v>11.323165360567792</v>
      </c>
      <c r="S219" s="107"/>
    </row>
    <row r="220" spans="1:19" ht="15">
      <c r="A220" s="99"/>
      <c r="B220" s="100"/>
      <c r="C220" s="100"/>
      <c r="D220" s="101"/>
      <c r="E220" s="82" t="s">
        <v>31</v>
      </c>
      <c r="F220" s="82"/>
      <c r="G220" s="82"/>
      <c r="H220" s="205">
        <f>H215+H29</f>
        <v>0</v>
      </c>
      <c r="I220" s="206"/>
      <c r="J220" s="16">
        <f>J215+J29</f>
        <v>0</v>
      </c>
      <c r="K220" s="17">
        <f>IF(H220=0,0,J220/H220*100)</f>
        <v>0</v>
      </c>
      <c r="L220" s="83">
        <f>L215+L29</f>
        <v>0</v>
      </c>
      <c r="M220" s="83"/>
      <c r="N220" s="83"/>
      <c r="O220" s="83"/>
      <c r="P220" s="83">
        <f>P215+P29</f>
        <v>0</v>
      </c>
      <c r="Q220" s="83"/>
      <c r="R220" s="86">
        <f>IF(L220=0,0,P220/L220*100)</f>
        <v>0</v>
      </c>
      <c r="S220" s="86"/>
    </row>
    <row r="221" spans="1:19" ht="15">
      <c r="A221" s="99"/>
      <c r="B221" s="100"/>
      <c r="C221" s="100"/>
      <c r="D221" s="101"/>
      <c r="E221" s="82" t="s">
        <v>4</v>
      </c>
      <c r="F221" s="82"/>
      <c r="G221" s="82"/>
      <c r="H221" s="205">
        <f>H216+H30</f>
        <v>469.69</v>
      </c>
      <c r="I221" s="206"/>
      <c r="J221" s="16">
        <f>J216+J30</f>
        <v>271.764</v>
      </c>
      <c r="K221" s="17">
        <f>J221/H221*100</f>
        <v>57.860290830122</v>
      </c>
      <c r="L221" s="83">
        <f>L216+L30</f>
        <v>6398.3</v>
      </c>
      <c r="M221" s="83"/>
      <c r="N221" s="83"/>
      <c r="O221" s="83"/>
      <c r="P221" s="83">
        <f>P216+P30</f>
        <v>271.764</v>
      </c>
      <c r="Q221" s="83"/>
      <c r="R221" s="86">
        <f>P221/L221*100</f>
        <v>4.247440726442962</v>
      </c>
      <c r="S221" s="86"/>
    </row>
    <row r="222" spans="1:19" ht="33" customHeight="1">
      <c r="A222" s="99"/>
      <c r="B222" s="100"/>
      <c r="C222" s="100"/>
      <c r="D222" s="101"/>
      <c r="E222" s="82" t="s">
        <v>5</v>
      </c>
      <c r="F222" s="82"/>
      <c r="G222" s="82"/>
      <c r="H222" s="205">
        <f>H217+H31</f>
        <v>0</v>
      </c>
      <c r="I222" s="206"/>
      <c r="J222" s="16">
        <f>J217+J31</f>
        <v>0</v>
      </c>
      <c r="K222" s="17">
        <f>IF(H222=0,0,J222/H222*100)</f>
        <v>0</v>
      </c>
      <c r="L222" s="83">
        <f>L31</f>
        <v>0</v>
      </c>
      <c r="M222" s="83"/>
      <c r="N222" s="83"/>
      <c r="O222" s="83"/>
      <c r="P222" s="83">
        <f>P217+P31</f>
        <v>0</v>
      </c>
      <c r="Q222" s="83"/>
      <c r="R222" s="86">
        <f>IF(L222=0,0,P222/L222*100)</f>
        <v>0</v>
      </c>
      <c r="S222" s="86"/>
    </row>
    <row r="223" spans="1:19" ht="36" customHeight="1">
      <c r="A223" s="102"/>
      <c r="B223" s="103"/>
      <c r="C223" s="103"/>
      <c r="D223" s="104"/>
      <c r="E223" s="82" t="s">
        <v>6</v>
      </c>
      <c r="F223" s="82"/>
      <c r="G223" s="82"/>
      <c r="H223" s="205">
        <f>H218+H32</f>
        <v>10721.95</v>
      </c>
      <c r="I223" s="206"/>
      <c r="J223" s="16">
        <f>J218+J32</f>
        <v>6655.563999999999</v>
      </c>
      <c r="K223" s="17">
        <f>J223/H223*100</f>
        <v>62.07419359351609</v>
      </c>
      <c r="L223" s="83">
        <f>L218+L32</f>
        <v>54780.07000000001</v>
      </c>
      <c r="M223" s="83"/>
      <c r="N223" s="83"/>
      <c r="O223" s="83"/>
      <c r="P223" s="83">
        <f>P218+P32</f>
        <v>6655.563999999999</v>
      </c>
      <c r="Q223" s="83"/>
      <c r="R223" s="86">
        <f>P223/L223*100</f>
        <v>12.149608425107889</v>
      </c>
      <c r="S223" s="86"/>
    </row>
    <row r="225" spans="1:11" ht="33" customHeight="1">
      <c r="A225" s="76"/>
      <c r="B225" s="77"/>
      <c r="C225" s="77"/>
      <c r="D225" s="77"/>
      <c r="E225" s="77"/>
      <c r="F225" s="77"/>
      <c r="G225" s="77"/>
      <c r="H225" s="2"/>
      <c r="I225" s="2"/>
      <c r="J225" s="2"/>
      <c r="K225" s="4"/>
    </row>
    <row r="226" spans="1:11" ht="14.25">
      <c r="A226" s="76" t="s">
        <v>29</v>
      </c>
      <c r="B226" s="77"/>
      <c r="C226" s="77"/>
      <c r="D226" s="77"/>
      <c r="E226" s="77"/>
      <c r="F226" s="77"/>
      <c r="G226" s="77"/>
      <c r="H226" s="2"/>
      <c r="I226" s="2"/>
      <c r="J226" s="2"/>
      <c r="K226" s="4"/>
    </row>
    <row r="227" spans="1:11" ht="14.25">
      <c r="A227" s="80" t="s">
        <v>25</v>
      </c>
      <c r="B227" s="81"/>
      <c r="C227" s="81"/>
      <c r="D227" s="81"/>
      <c r="E227" s="81"/>
      <c r="F227" s="81"/>
      <c r="G227" s="81"/>
      <c r="H227" s="2"/>
      <c r="I227" s="2"/>
      <c r="J227" s="2"/>
      <c r="K227" s="4"/>
    </row>
    <row r="228" spans="1:11" ht="14.25">
      <c r="A228" s="25"/>
      <c r="B228" s="26"/>
      <c r="C228" s="26"/>
      <c r="D228" s="26"/>
      <c r="E228" s="26"/>
      <c r="F228" s="26"/>
      <c r="G228" s="26"/>
      <c r="H228" s="2"/>
      <c r="I228" s="2"/>
      <c r="J228" s="2"/>
      <c r="K228" s="4"/>
    </row>
    <row r="229" spans="1:11" ht="14.25">
      <c r="A229" s="25"/>
      <c r="B229" s="26"/>
      <c r="C229" s="26"/>
      <c r="D229" s="26"/>
      <c r="E229" s="26"/>
      <c r="F229" s="26"/>
      <c r="G229" s="26"/>
      <c r="H229" s="2"/>
      <c r="I229" s="2"/>
      <c r="J229" s="2"/>
      <c r="K229" s="4"/>
    </row>
    <row r="230" spans="1:11" ht="14.25">
      <c r="A230" s="76" t="s">
        <v>60</v>
      </c>
      <c r="B230" s="77"/>
      <c r="C230" s="77"/>
      <c r="D230" s="77"/>
      <c r="E230" s="77"/>
      <c r="F230" s="77"/>
      <c r="G230" s="77"/>
      <c r="H230" s="2"/>
      <c r="I230" s="2"/>
      <c r="J230" s="2"/>
      <c r="K230" s="4"/>
    </row>
    <row r="231" spans="1:11" ht="14.25">
      <c r="A231" s="23"/>
      <c r="B231" s="24"/>
      <c r="C231" s="24"/>
      <c r="D231" s="24"/>
      <c r="E231" s="24"/>
      <c r="F231" s="24"/>
      <c r="G231" s="24"/>
      <c r="H231" s="2"/>
      <c r="I231" s="2"/>
      <c r="J231" s="2"/>
      <c r="K231" s="4"/>
    </row>
    <row r="232" spans="1:11" ht="14.25">
      <c r="A232" s="76" t="s">
        <v>30</v>
      </c>
      <c r="B232" s="77"/>
      <c r="C232" s="77"/>
      <c r="D232" s="77"/>
      <c r="E232" s="77"/>
      <c r="F232" s="77"/>
      <c r="G232" s="77"/>
      <c r="H232" s="2"/>
      <c r="I232" s="2"/>
      <c r="J232" s="2"/>
      <c r="K232" s="4"/>
    </row>
    <row r="233" spans="1:11" ht="14.25">
      <c r="A233" s="76" t="s">
        <v>103</v>
      </c>
      <c r="B233" s="77"/>
      <c r="C233" s="77"/>
      <c r="D233" s="77"/>
      <c r="E233" s="77"/>
      <c r="F233" s="77"/>
      <c r="G233" s="77"/>
      <c r="H233" s="2"/>
      <c r="I233" s="2"/>
      <c r="J233" s="2"/>
      <c r="K233" s="4"/>
    </row>
    <row r="234" spans="1:11" ht="14.25">
      <c r="A234" s="23"/>
      <c r="B234" s="24"/>
      <c r="C234" s="24"/>
      <c r="D234" s="24"/>
      <c r="E234" s="24"/>
      <c r="F234" s="24"/>
      <c r="G234" s="24"/>
      <c r="H234" s="2"/>
      <c r="I234" s="2"/>
      <c r="J234" s="2"/>
      <c r="K234" s="4"/>
    </row>
    <row r="235" spans="1:11" ht="14.25">
      <c r="A235" s="23"/>
      <c r="B235" s="24"/>
      <c r="C235" s="24"/>
      <c r="D235" s="24"/>
      <c r="E235" s="24"/>
      <c r="F235" s="24"/>
      <c r="G235" s="24"/>
      <c r="H235" s="2"/>
      <c r="I235" s="2"/>
      <c r="J235" s="2"/>
      <c r="K235" s="4"/>
    </row>
    <row r="236" spans="1:11" ht="14.25">
      <c r="A236" s="76" t="s">
        <v>104</v>
      </c>
      <c r="B236" s="77"/>
      <c r="C236" s="77"/>
      <c r="D236" s="77"/>
      <c r="E236" s="77"/>
      <c r="F236" s="77"/>
      <c r="G236" s="77"/>
      <c r="H236" s="2"/>
      <c r="I236" s="2"/>
      <c r="J236" s="2"/>
      <c r="K236" s="4"/>
    </row>
    <row r="237" ht="14.25">
      <c r="D237" s="3"/>
    </row>
  </sheetData>
  <sheetProtection/>
  <mergeCells count="1155">
    <mergeCell ref="K6:L6"/>
    <mergeCell ref="H143:I143"/>
    <mergeCell ref="L143:O143"/>
    <mergeCell ref="P143:Q143"/>
    <mergeCell ref="R143:S143"/>
    <mergeCell ref="R141:S141"/>
    <mergeCell ref="E142:G142"/>
    <mergeCell ref="H142:I142"/>
    <mergeCell ref="L142:O142"/>
    <mergeCell ref="P142:Q142"/>
    <mergeCell ref="R142:S142"/>
    <mergeCell ref="R139:S139"/>
    <mergeCell ref="E140:G140"/>
    <mergeCell ref="H140:I140"/>
    <mergeCell ref="L140:O140"/>
    <mergeCell ref="P140:Q140"/>
    <mergeCell ref="R140:S140"/>
    <mergeCell ref="B139:D143"/>
    <mergeCell ref="E139:G139"/>
    <mergeCell ref="H139:I139"/>
    <mergeCell ref="L139:O139"/>
    <mergeCell ref="P139:Q139"/>
    <mergeCell ref="E141:G141"/>
    <mergeCell ref="H141:I141"/>
    <mergeCell ref="L141:O141"/>
    <mergeCell ref="P141:Q141"/>
    <mergeCell ref="E143:G143"/>
    <mergeCell ref="E112:G112"/>
    <mergeCell ref="H112:I112"/>
    <mergeCell ref="L112:O112"/>
    <mergeCell ref="P112:Q112"/>
    <mergeCell ref="R112:S112"/>
    <mergeCell ref="E113:G113"/>
    <mergeCell ref="H113:I113"/>
    <mergeCell ref="L113:O113"/>
    <mergeCell ref="P113:Q113"/>
    <mergeCell ref="R113:S113"/>
    <mergeCell ref="E110:G110"/>
    <mergeCell ref="H110:I110"/>
    <mergeCell ref="L110:O110"/>
    <mergeCell ref="P110:Q110"/>
    <mergeCell ref="R110:S110"/>
    <mergeCell ref="E111:G111"/>
    <mergeCell ref="H111:I111"/>
    <mergeCell ref="L111:O111"/>
    <mergeCell ref="P111:Q111"/>
    <mergeCell ref="R111:S111"/>
    <mergeCell ref="L123:O123"/>
    <mergeCell ref="P123:Q123"/>
    <mergeCell ref="R123:S123"/>
    <mergeCell ref="A109:A113"/>
    <mergeCell ref="B109:D113"/>
    <mergeCell ref="E109:G109"/>
    <mergeCell ref="H109:I109"/>
    <mergeCell ref="L109:O109"/>
    <mergeCell ref="P109:Q109"/>
    <mergeCell ref="R109:S109"/>
    <mergeCell ref="L120:O120"/>
    <mergeCell ref="P120:Q120"/>
    <mergeCell ref="R120:S120"/>
    <mergeCell ref="R121:S121"/>
    <mergeCell ref="E122:G122"/>
    <mergeCell ref="H122:I122"/>
    <mergeCell ref="L122:O122"/>
    <mergeCell ref="P122:Q122"/>
    <mergeCell ref="R122:S122"/>
    <mergeCell ref="B119:D123"/>
    <mergeCell ref="E119:G119"/>
    <mergeCell ref="H119:I119"/>
    <mergeCell ref="L119:O119"/>
    <mergeCell ref="P119:Q119"/>
    <mergeCell ref="E121:G121"/>
    <mergeCell ref="H121:I121"/>
    <mergeCell ref="L121:O121"/>
    <mergeCell ref="P121:Q121"/>
    <mergeCell ref="E120:G120"/>
    <mergeCell ref="P203:Q203"/>
    <mergeCell ref="R203:S203"/>
    <mergeCell ref="P201:Q201"/>
    <mergeCell ref="R201:S201"/>
    <mergeCell ref="H202:I202"/>
    <mergeCell ref="L202:O202"/>
    <mergeCell ref="P202:Q202"/>
    <mergeCell ref="R202:S202"/>
    <mergeCell ref="L201:O201"/>
    <mergeCell ref="E199:G199"/>
    <mergeCell ref="H199:I199"/>
    <mergeCell ref="L199:O199"/>
    <mergeCell ref="E200:G200"/>
    <mergeCell ref="H200:I200"/>
    <mergeCell ref="H203:I203"/>
    <mergeCell ref="L203:O203"/>
    <mergeCell ref="E202:G202"/>
    <mergeCell ref="E201:G201"/>
    <mergeCell ref="H201:I201"/>
    <mergeCell ref="H223:I223"/>
    <mergeCell ref="H214:I214"/>
    <mergeCell ref="H215:I215"/>
    <mergeCell ref="H216:I216"/>
    <mergeCell ref="H217:I217"/>
    <mergeCell ref="H218:I218"/>
    <mergeCell ref="H221:I221"/>
    <mergeCell ref="H222:I222"/>
    <mergeCell ref="H220:I220"/>
    <mergeCell ref="H219:I219"/>
    <mergeCell ref="P11:Q11"/>
    <mergeCell ref="R11:S11"/>
    <mergeCell ref="L10:S10"/>
    <mergeCell ref="B10:D11"/>
    <mergeCell ref="E10:G11"/>
    <mergeCell ref="L11:O11"/>
    <mergeCell ref="H10:K10"/>
    <mergeCell ref="H11:I11"/>
    <mergeCell ref="R90:S90"/>
    <mergeCell ref="E91:G91"/>
    <mergeCell ref="H91:I91"/>
    <mergeCell ref="R145:S145"/>
    <mergeCell ref="R124:S124"/>
    <mergeCell ref="E125:G125"/>
    <mergeCell ref="L125:O125"/>
    <mergeCell ref="P125:Q125"/>
    <mergeCell ref="R119:S119"/>
    <mergeCell ref="H120:I120"/>
    <mergeCell ref="H13:I13"/>
    <mergeCell ref="H14:I14"/>
    <mergeCell ref="H21:I21"/>
    <mergeCell ref="H22:I22"/>
    <mergeCell ref="A13:A17"/>
    <mergeCell ref="H16:I16"/>
    <mergeCell ref="H17:I17"/>
    <mergeCell ref="H20:I20"/>
    <mergeCell ref="E16:G16"/>
    <mergeCell ref="E17:G17"/>
    <mergeCell ref="A7:S8"/>
    <mergeCell ref="A9:S9"/>
    <mergeCell ref="E144:G144"/>
    <mergeCell ref="B209:D213"/>
    <mergeCell ref="B194:D198"/>
    <mergeCell ref="B144:D148"/>
    <mergeCell ref="B124:D128"/>
    <mergeCell ref="R89:S89"/>
    <mergeCell ref="H15:I15"/>
    <mergeCell ref="A10:A11"/>
    <mergeCell ref="B204:D208"/>
    <mergeCell ref="A225:G225"/>
    <mergeCell ref="B164:D168"/>
    <mergeCell ref="A194:A198"/>
    <mergeCell ref="B189:D193"/>
    <mergeCell ref="A209:A213"/>
    <mergeCell ref="E165:G165"/>
    <mergeCell ref="E167:G167"/>
    <mergeCell ref="E203:G203"/>
    <mergeCell ref="A199:A203"/>
    <mergeCell ref="E89:G89"/>
    <mergeCell ref="H89:I89"/>
    <mergeCell ref="E123:G123"/>
    <mergeCell ref="H123:I123"/>
    <mergeCell ref="P89:Q89"/>
    <mergeCell ref="A34:A38"/>
    <mergeCell ref="B34:D38"/>
    <mergeCell ref="A74:A78"/>
    <mergeCell ref="P90:Q90"/>
    <mergeCell ref="A119:A123"/>
    <mergeCell ref="P145:Q145"/>
    <mergeCell ref="H144:I144"/>
    <mergeCell ref="L200:O200"/>
    <mergeCell ref="P200:Q200"/>
    <mergeCell ref="H145:I145"/>
    <mergeCell ref="P199:Q199"/>
    <mergeCell ref="P146:Q146"/>
    <mergeCell ref="H153:I153"/>
    <mergeCell ref="L150:O150"/>
    <mergeCell ref="P150:Q150"/>
    <mergeCell ref="A1:S1"/>
    <mergeCell ref="A4:S5"/>
    <mergeCell ref="A189:A193"/>
    <mergeCell ref="A149:A153"/>
    <mergeCell ref="B39:D43"/>
    <mergeCell ref="L90:O90"/>
    <mergeCell ref="L126:O126"/>
    <mergeCell ref="A33:S33"/>
    <mergeCell ref="B129:D133"/>
    <mergeCell ref="E145:G145"/>
    <mergeCell ref="R200:S200"/>
    <mergeCell ref="B149:D153"/>
    <mergeCell ref="R144:S144"/>
    <mergeCell ref="A124:A128"/>
    <mergeCell ref="L144:O144"/>
    <mergeCell ref="P144:Q144"/>
    <mergeCell ref="L145:O145"/>
    <mergeCell ref="A164:A168"/>
    <mergeCell ref="B159:D163"/>
    <mergeCell ref="B199:D203"/>
    <mergeCell ref="A69:A73"/>
    <mergeCell ref="A59:A63"/>
    <mergeCell ref="A28:D32"/>
    <mergeCell ref="A39:A43"/>
    <mergeCell ref="A159:A163"/>
    <mergeCell ref="R199:S199"/>
    <mergeCell ref="R87:S87"/>
    <mergeCell ref="E90:G90"/>
    <mergeCell ref="H90:I90"/>
    <mergeCell ref="B89:D93"/>
    <mergeCell ref="A204:A208"/>
    <mergeCell ref="A129:A133"/>
    <mergeCell ref="A144:A148"/>
    <mergeCell ref="A84:A88"/>
    <mergeCell ref="A79:A83"/>
    <mergeCell ref="A89:A93"/>
    <mergeCell ref="A139:A143"/>
    <mergeCell ref="A94:A98"/>
    <mergeCell ref="A169:A173"/>
    <mergeCell ref="A154:A158"/>
    <mergeCell ref="A23:A27"/>
    <mergeCell ref="R20:S20"/>
    <mergeCell ref="H26:I26"/>
    <mergeCell ref="H27:I27"/>
    <mergeCell ref="P20:Q20"/>
    <mergeCell ref="E25:G25"/>
    <mergeCell ref="A18:A22"/>
    <mergeCell ref="E18:G18"/>
    <mergeCell ref="B18:D22"/>
    <mergeCell ref="P18:Q18"/>
    <mergeCell ref="L89:O89"/>
    <mergeCell ref="L40:O40"/>
    <mergeCell ref="H23:I23"/>
    <mergeCell ref="L18:O18"/>
    <mergeCell ref="E27:G27"/>
    <mergeCell ref="L27:O27"/>
    <mergeCell ref="E88:G88"/>
    <mergeCell ref="H88:I88"/>
    <mergeCell ref="L22:O22"/>
    <mergeCell ref="E85:G85"/>
    <mergeCell ref="R18:S18"/>
    <mergeCell ref="E19:G19"/>
    <mergeCell ref="L19:O19"/>
    <mergeCell ref="P19:Q19"/>
    <mergeCell ref="R19:S19"/>
    <mergeCell ref="H19:I19"/>
    <mergeCell ref="H18:I18"/>
    <mergeCell ref="A12:S12"/>
    <mergeCell ref="E21:G21"/>
    <mergeCell ref="L21:O21"/>
    <mergeCell ref="P21:Q21"/>
    <mergeCell ref="R21:S21"/>
    <mergeCell ref="P17:Q17"/>
    <mergeCell ref="R17:S17"/>
    <mergeCell ref="E20:G20"/>
    <mergeCell ref="L20:O20"/>
    <mergeCell ref="B13:D17"/>
    <mergeCell ref="P22:Q22"/>
    <mergeCell ref="R22:S22"/>
    <mergeCell ref="H24:I24"/>
    <mergeCell ref="B23:D27"/>
    <mergeCell ref="E23:G23"/>
    <mergeCell ref="L23:O23"/>
    <mergeCell ref="P23:Q23"/>
    <mergeCell ref="R23:S23"/>
    <mergeCell ref="E22:G22"/>
    <mergeCell ref="P27:Q27"/>
    <mergeCell ref="E86:G86"/>
    <mergeCell ref="R27:S27"/>
    <mergeCell ref="L25:O25"/>
    <mergeCell ref="P25:Q25"/>
    <mergeCell ref="R25:S25"/>
    <mergeCell ref="E26:G26"/>
    <mergeCell ref="L26:O26"/>
    <mergeCell ref="P26:Q26"/>
    <mergeCell ref="H25:I25"/>
    <mergeCell ref="R26:S26"/>
    <mergeCell ref="L88:O88"/>
    <mergeCell ref="P88:Q88"/>
    <mergeCell ref="R88:S88"/>
    <mergeCell ref="E87:G87"/>
    <mergeCell ref="H87:I87"/>
    <mergeCell ref="P87:Q87"/>
    <mergeCell ref="H85:I85"/>
    <mergeCell ref="L85:O85"/>
    <mergeCell ref="P85:Q85"/>
    <mergeCell ref="L87:O87"/>
    <mergeCell ref="R84:S84"/>
    <mergeCell ref="R85:S85"/>
    <mergeCell ref="H86:I86"/>
    <mergeCell ref="L86:O86"/>
    <mergeCell ref="P86:Q86"/>
    <mergeCell ref="R86:S86"/>
    <mergeCell ref="E83:G83"/>
    <mergeCell ref="H83:I83"/>
    <mergeCell ref="L83:O83"/>
    <mergeCell ref="P83:Q83"/>
    <mergeCell ref="R83:S83"/>
    <mergeCell ref="B84:D88"/>
    <mergeCell ref="E84:G84"/>
    <mergeCell ref="H84:I84"/>
    <mergeCell ref="L84:O84"/>
    <mergeCell ref="P84:Q84"/>
    <mergeCell ref="P81:Q81"/>
    <mergeCell ref="R81:S81"/>
    <mergeCell ref="H82:I82"/>
    <mergeCell ref="L82:O82"/>
    <mergeCell ref="P82:Q82"/>
    <mergeCell ref="R82:S82"/>
    <mergeCell ref="E80:G80"/>
    <mergeCell ref="H80:I80"/>
    <mergeCell ref="L80:O80"/>
    <mergeCell ref="P80:Q80"/>
    <mergeCell ref="E82:G82"/>
    <mergeCell ref="R79:S79"/>
    <mergeCell ref="R80:S80"/>
    <mergeCell ref="E81:G81"/>
    <mergeCell ref="H81:I81"/>
    <mergeCell ref="L81:O81"/>
    <mergeCell ref="E78:G78"/>
    <mergeCell ref="H78:I78"/>
    <mergeCell ref="L78:O78"/>
    <mergeCell ref="P78:Q78"/>
    <mergeCell ref="R78:S78"/>
    <mergeCell ref="B79:D83"/>
    <mergeCell ref="E79:G79"/>
    <mergeCell ref="H79:I79"/>
    <mergeCell ref="L79:O79"/>
    <mergeCell ref="P79:Q79"/>
    <mergeCell ref="P76:Q76"/>
    <mergeCell ref="R76:S76"/>
    <mergeCell ref="H77:I77"/>
    <mergeCell ref="L77:O77"/>
    <mergeCell ref="P77:Q77"/>
    <mergeCell ref="R77:S77"/>
    <mergeCell ref="E75:G75"/>
    <mergeCell ref="H75:I75"/>
    <mergeCell ref="L75:O75"/>
    <mergeCell ref="P75:Q75"/>
    <mergeCell ref="E77:G77"/>
    <mergeCell ref="R74:S74"/>
    <mergeCell ref="R75:S75"/>
    <mergeCell ref="E76:G76"/>
    <mergeCell ref="H76:I76"/>
    <mergeCell ref="L76:O76"/>
    <mergeCell ref="E73:G73"/>
    <mergeCell ref="H73:I73"/>
    <mergeCell ref="L73:O73"/>
    <mergeCell ref="P73:Q73"/>
    <mergeCell ref="R73:S73"/>
    <mergeCell ref="B74:D78"/>
    <mergeCell ref="E74:G74"/>
    <mergeCell ref="H74:I74"/>
    <mergeCell ref="L74:O74"/>
    <mergeCell ref="P74:Q74"/>
    <mergeCell ref="R72:S72"/>
    <mergeCell ref="P70:Q70"/>
    <mergeCell ref="E72:G72"/>
    <mergeCell ref="H72:I72"/>
    <mergeCell ref="L72:O72"/>
    <mergeCell ref="P72:Q72"/>
    <mergeCell ref="R69:S69"/>
    <mergeCell ref="R70:S70"/>
    <mergeCell ref="E71:G71"/>
    <mergeCell ref="H71:I71"/>
    <mergeCell ref="L71:O71"/>
    <mergeCell ref="P71:Q71"/>
    <mergeCell ref="R71:S71"/>
    <mergeCell ref="P69:Q69"/>
    <mergeCell ref="E70:G70"/>
    <mergeCell ref="H70:I70"/>
    <mergeCell ref="H68:I68"/>
    <mergeCell ref="L68:O68"/>
    <mergeCell ref="L65:O65"/>
    <mergeCell ref="H62:I62"/>
    <mergeCell ref="L62:O62"/>
    <mergeCell ref="B69:D73"/>
    <mergeCell ref="E69:G69"/>
    <mergeCell ref="H69:I69"/>
    <mergeCell ref="L69:O69"/>
    <mergeCell ref="L70:O70"/>
    <mergeCell ref="B59:D63"/>
    <mergeCell ref="P68:Q68"/>
    <mergeCell ref="R68:S68"/>
    <mergeCell ref="E67:G67"/>
    <mergeCell ref="H67:I67"/>
    <mergeCell ref="L67:O67"/>
    <mergeCell ref="P67:Q67"/>
    <mergeCell ref="R64:S64"/>
    <mergeCell ref="R67:S67"/>
    <mergeCell ref="E62:G62"/>
    <mergeCell ref="R65:S65"/>
    <mergeCell ref="E66:G66"/>
    <mergeCell ref="H66:I66"/>
    <mergeCell ref="L66:O66"/>
    <mergeCell ref="P66:Q66"/>
    <mergeCell ref="R66:S66"/>
    <mergeCell ref="A64:A68"/>
    <mergeCell ref="B64:D68"/>
    <mergeCell ref="E64:G64"/>
    <mergeCell ref="H64:I64"/>
    <mergeCell ref="L64:O64"/>
    <mergeCell ref="P64:Q64"/>
    <mergeCell ref="E65:G65"/>
    <mergeCell ref="H65:I65"/>
    <mergeCell ref="P65:Q65"/>
    <mergeCell ref="E68:G68"/>
    <mergeCell ref="P62:Q62"/>
    <mergeCell ref="R62:S62"/>
    <mergeCell ref="E63:G63"/>
    <mergeCell ref="H63:I63"/>
    <mergeCell ref="L63:O63"/>
    <mergeCell ref="P63:Q63"/>
    <mergeCell ref="R63:S63"/>
    <mergeCell ref="E61:G61"/>
    <mergeCell ref="H61:I61"/>
    <mergeCell ref="L61:O61"/>
    <mergeCell ref="P61:Q61"/>
    <mergeCell ref="R61:S61"/>
    <mergeCell ref="E59:G59"/>
    <mergeCell ref="H59:I59"/>
    <mergeCell ref="L59:O59"/>
    <mergeCell ref="E60:G60"/>
    <mergeCell ref="H60:I60"/>
    <mergeCell ref="L60:O60"/>
    <mergeCell ref="P60:Q60"/>
    <mergeCell ref="R59:S59"/>
    <mergeCell ref="R60:S60"/>
    <mergeCell ref="E28:G28"/>
    <mergeCell ref="L28:O28"/>
    <mergeCell ref="P28:Q28"/>
    <mergeCell ref="R28:S28"/>
    <mergeCell ref="H28:I28"/>
    <mergeCell ref="E58:G58"/>
    <mergeCell ref="H58:I58"/>
    <mergeCell ref="L58:O58"/>
    <mergeCell ref="P58:Q58"/>
    <mergeCell ref="R58:S58"/>
    <mergeCell ref="E29:G29"/>
    <mergeCell ref="L29:O29"/>
    <mergeCell ref="P29:Q29"/>
    <mergeCell ref="R29:S29"/>
    <mergeCell ref="E30:G30"/>
    <mergeCell ref="L30:O30"/>
    <mergeCell ref="P30:Q30"/>
    <mergeCell ref="R30:S30"/>
    <mergeCell ref="H29:I29"/>
    <mergeCell ref="H30:I30"/>
    <mergeCell ref="E31:G31"/>
    <mergeCell ref="L31:O31"/>
    <mergeCell ref="P31:Q31"/>
    <mergeCell ref="R31:S31"/>
    <mergeCell ref="E32:G32"/>
    <mergeCell ref="L32:O32"/>
    <mergeCell ref="P32:Q32"/>
    <mergeCell ref="R32:S32"/>
    <mergeCell ref="H31:I31"/>
    <mergeCell ref="H32:I32"/>
    <mergeCell ref="R34:S34"/>
    <mergeCell ref="E35:G35"/>
    <mergeCell ref="L35:O35"/>
    <mergeCell ref="P35:Q35"/>
    <mergeCell ref="R35:S35"/>
    <mergeCell ref="H34:I34"/>
    <mergeCell ref="H35:I35"/>
    <mergeCell ref="E34:G34"/>
    <mergeCell ref="L34:O34"/>
    <mergeCell ref="P34:Q34"/>
    <mergeCell ref="E36:G36"/>
    <mergeCell ref="L36:O36"/>
    <mergeCell ref="P36:Q36"/>
    <mergeCell ref="R36:S36"/>
    <mergeCell ref="E37:G37"/>
    <mergeCell ref="L37:O37"/>
    <mergeCell ref="P37:Q37"/>
    <mergeCell ref="R37:S37"/>
    <mergeCell ref="H36:I36"/>
    <mergeCell ref="H37:I37"/>
    <mergeCell ref="E38:G38"/>
    <mergeCell ref="L38:O38"/>
    <mergeCell ref="P38:Q38"/>
    <mergeCell ref="R38:S38"/>
    <mergeCell ref="E39:G39"/>
    <mergeCell ref="L39:O39"/>
    <mergeCell ref="P39:Q39"/>
    <mergeCell ref="R39:S39"/>
    <mergeCell ref="H38:I38"/>
    <mergeCell ref="H39:I39"/>
    <mergeCell ref="E41:G41"/>
    <mergeCell ref="L41:O41"/>
    <mergeCell ref="P41:Q41"/>
    <mergeCell ref="R41:S41"/>
    <mergeCell ref="H40:I40"/>
    <mergeCell ref="H41:I41"/>
    <mergeCell ref="E40:G40"/>
    <mergeCell ref="P40:Q40"/>
    <mergeCell ref="R40:S40"/>
    <mergeCell ref="R125:S125"/>
    <mergeCell ref="H124:I124"/>
    <mergeCell ref="H125:I125"/>
    <mergeCell ref="E124:G124"/>
    <mergeCell ref="L124:O124"/>
    <mergeCell ref="P124:Q124"/>
    <mergeCell ref="P126:Q126"/>
    <mergeCell ref="R126:S126"/>
    <mergeCell ref="E127:G127"/>
    <mergeCell ref="L127:O127"/>
    <mergeCell ref="P127:Q127"/>
    <mergeCell ref="R127:S127"/>
    <mergeCell ref="H126:I126"/>
    <mergeCell ref="H127:I127"/>
    <mergeCell ref="E126:G126"/>
    <mergeCell ref="E128:G128"/>
    <mergeCell ref="L128:O128"/>
    <mergeCell ref="P128:Q128"/>
    <mergeCell ref="R128:S128"/>
    <mergeCell ref="E129:G129"/>
    <mergeCell ref="L129:O129"/>
    <mergeCell ref="P129:Q129"/>
    <mergeCell ref="R129:S129"/>
    <mergeCell ref="H128:I128"/>
    <mergeCell ref="H129:I129"/>
    <mergeCell ref="E130:G130"/>
    <mergeCell ref="L130:O130"/>
    <mergeCell ref="P130:Q130"/>
    <mergeCell ref="R130:S130"/>
    <mergeCell ref="E131:G131"/>
    <mergeCell ref="L131:O131"/>
    <mergeCell ref="P131:Q131"/>
    <mergeCell ref="R131:S131"/>
    <mergeCell ref="H130:I130"/>
    <mergeCell ref="H131:I131"/>
    <mergeCell ref="E132:G132"/>
    <mergeCell ref="L132:O132"/>
    <mergeCell ref="P132:Q132"/>
    <mergeCell ref="R132:S132"/>
    <mergeCell ref="E133:G133"/>
    <mergeCell ref="L133:O133"/>
    <mergeCell ref="P133:Q133"/>
    <mergeCell ref="R133:S133"/>
    <mergeCell ref="H132:I132"/>
    <mergeCell ref="H133:I133"/>
    <mergeCell ref="R146:S146"/>
    <mergeCell ref="E147:G147"/>
    <mergeCell ref="L147:O147"/>
    <mergeCell ref="P147:Q147"/>
    <mergeCell ref="R147:S147"/>
    <mergeCell ref="H146:I146"/>
    <mergeCell ref="H147:I147"/>
    <mergeCell ref="E146:G146"/>
    <mergeCell ref="L146:O146"/>
    <mergeCell ref="E148:G148"/>
    <mergeCell ref="L148:O148"/>
    <mergeCell ref="P148:Q148"/>
    <mergeCell ref="R148:S148"/>
    <mergeCell ref="E149:G149"/>
    <mergeCell ref="L149:O149"/>
    <mergeCell ref="P149:Q149"/>
    <mergeCell ref="R149:S149"/>
    <mergeCell ref="H148:I148"/>
    <mergeCell ref="H149:I149"/>
    <mergeCell ref="R150:S150"/>
    <mergeCell ref="E151:G151"/>
    <mergeCell ref="L151:O151"/>
    <mergeCell ref="P151:Q151"/>
    <mergeCell ref="R151:S151"/>
    <mergeCell ref="H150:I150"/>
    <mergeCell ref="H151:I151"/>
    <mergeCell ref="E152:G152"/>
    <mergeCell ref="L152:O152"/>
    <mergeCell ref="P152:Q152"/>
    <mergeCell ref="R152:S152"/>
    <mergeCell ref="E150:G150"/>
    <mergeCell ref="E153:G153"/>
    <mergeCell ref="L153:O153"/>
    <mergeCell ref="P153:Q153"/>
    <mergeCell ref="R153:S153"/>
    <mergeCell ref="H152:I152"/>
    <mergeCell ref="E56:G56"/>
    <mergeCell ref="H56:I56"/>
    <mergeCell ref="L56:O56"/>
    <mergeCell ref="P56:Q56"/>
    <mergeCell ref="R56:S56"/>
    <mergeCell ref="E57:G57"/>
    <mergeCell ref="H57:I57"/>
    <mergeCell ref="L57:O57"/>
    <mergeCell ref="P57:Q57"/>
    <mergeCell ref="R57:S57"/>
    <mergeCell ref="B54:D58"/>
    <mergeCell ref="E54:G54"/>
    <mergeCell ref="H54:I54"/>
    <mergeCell ref="L54:O54"/>
    <mergeCell ref="P54:Q54"/>
    <mergeCell ref="R54:S54"/>
    <mergeCell ref="E55:G55"/>
    <mergeCell ref="H55:I55"/>
    <mergeCell ref="L55:O55"/>
    <mergeCell ref="P55:Q55"/>
    <mergeCell ref="E159:G159"/>
    <mergeCell ref="L159:O159"/>
    <mergeCell ref="P159:Q159"/>
    <mergeCell ref="R159:S159"/>
    <mergeCell ref="E160:G160"/>
    <mergeCell ref="L160:O160"/>
    <mergeCell ref="P160:Q160"/>
    <mergeCell ref="R160:S160"/>
    <mergeCell ref="H159:I159"/>
    <mergeCell ref="H160:I160"/>
    <mergeCell ref="E161:G161"/>
    <mergeCell ref="L161:O161"/>
    <mergeCell ref="P161:Q161"/>
    <mergeCell ref="R161:S161"/>
    <mergeCell ref="E162:G162"/>
    <mergeCell ref="L162:O162"/>
    <mergeCell ref="P162:Q162"/>
    <mergeCell ref="R162:S162"/>
    <mergeCell ref="H161:I161"/>
    <mergeCell ref="H162:I162"/>
    <mergeCell ref="L163:O163"/>
    <mergeCell ref="P163:Q163"/>
    <mergeCell ref="R163:S163"/>
    <mergeCell ref="E164:G164"/>
    <mergeCell ref="L164:O164"/>
    <mergeCell ref="P164:Q164"/>
    <mergeCell ref="R164:S164"/>
    <mergeCell ref="H163:I163"/>
    <mergeCell ref="H164:I164"/>
    <mergeCell ref="P165:Q165"/>
    <mergeCell ref="R165:S165"/>
    <mergeCell ref="E166:G166"/>
    <mergeCell ref="L166:O166"/>
    <mergeCell ref="P166:Q166"/>
    <mergeCell ref="R166:S166"/>
    <mergeCell ref="H165:I165"/>
    <mergeCell ref="H166:I166"/>
    <mergeCell ref="R167:S167"/>
    <mergeCell ref="E168:G168"/>
    <mergeCell ref="L168:O168"/>
    <mergeCell ref="P168:Q168"/>
    <mergeCell ref="R168:S168"/>
    <mergeCell ref="H167:I167"/>
    <mergeCell ref="H168:I168"/>
    <mergeCell ref="R189:S189"/>
    <mergeCell ref="E190:G190"/>
    <mergeCell ref="L190:O190"/>
    <mergeCell ref="P190:Q190"/>
    <mergeCell ref="R190:S190"/>
    <mergeCell ref="H189:I189"/>
    <mergeCell ref="H190:I190"/>
    <mergeCell ref="E189:G189"/>
    <mergeCell ref="E191:G191"/>
    <mergeCell ref="L191:O191"/>
    <mergeCell ref="P191:Q191"/>
    <mergeCell ref="R191:S191"/>
    <mergeCell ref="E192:G192"/>
    <mergeCell ref="L192:O192"/>
    <mergeCell ref="P192:Q192"/>
    <mergeCell ref="R192:S192"/>
    <mergeCell ref="H191:I191"/>
    <mergeCell ref="H192:I192"/>
    <mergeCell ref="E193:G193"/>
    <mergeCell ref="L193:O193"/>
    <mergeCell ref="P193:Q193"/>
    <mergeCell ref="R193:S193"/>
    <mergeCell ref="E194:G194"/>
    <mergeCell ref="L194:O194"/>
    <mergeCell ref="P194:Q194"/>
    <mergeCell ref="R194:S194"/>
    <mergeCell ref="H193:I193"/>
    <mergeCell ref="H194:I194"/>
    <mergeCell ref="E195:G195"/>
    <mergeCell ref="L195:O195"/>
    <mergeCell ref="P195:Q195"/>
    <mergeCell ref="R195:S195"/>
    <mergeCell ref="E196:G196"/>
    <mergeCell ref="L196:O196"/>
    <mergeCell ref="P196:Q196"/>
    <mergeCell ref="R196:S196"/>
    <mergeCell ref="H195:I195"/>
    <mergeCell ref="H196:I196"/>
    <mergeCell ref="E197:G197"/>
    <mergeCell ref="L197:O197"/>
    <mergeCell ref="P197:Q197"/>
    <mergeCell ref="R197:S197"/>
    <mergeCell ref="E198:G198"/>
    <mergeCell ref="L198:O198"/>
    <mergeCell ref="P198:Q198"/>
    <mergeCell ref="R198:S198"/>
    <mergeCell ref="H197:I197"/>
    <mergeCell ref="H198:I198"/>
    <mergeCell ref="E204:G204"/>
    <mergeCell ref="L204:O204"/>
    <mergeCell ref="P204:Q204"/>
    <mergeCell ref="R204:S204"/>
    <mergeCell ref="E205:G205"/>
    <mergeCell ref="L205:O205"/>
    <mergeCell ref="P205:Q205"/>
    <mergeCell ref="R205:S205"/>
    <mergeCell ref="H204:I204"/>
    <mergeCell ref="H205:I205"/>
    <mergeCell ref="E206:G206"/>
    <mergeCell ref="L206:O206"/>
    <mergeCell ref="P206:Q206"/>
    <mergeCell ref="R206:S206"/>
    <mergeCell ref="E207:G207"/>
    <mergeCell ref="L207:O207"/>
    <mergeCell ref="P207:Q207"/>
    <mergeCell ref="R207:S207"/>
    <mergeCell ref="H206:I206"/>
    <mergeCell ref="H207:I207"/>
    <mergeCell ref="E208:G208"/>
    <mergeCell ref="L208:O208"/>
    <mergeCell ref="P208:Q208"/>
    <mergeCell ref="R208:S208"/>
    <mergeCell ref="E209:G209"/>
    <mergeCell ref="L209:O209"/>
    <mergeCell ref="P209:Q209"/>
    <mergeCell ref="R209:S209"/>
    <mergeCell ref="H208:I208"/>
    <mergeCell ref="H209:I209"/>
    <mergeCell ref="E213:G213"/>
    <mergeCell ref="L213:O213"/>
    <mergeCell ref="P213:Q213"/>
    <mergeCell ref="R213:S213"/>
    <mergeCell ref="H212:I212"/>
    <mergeCell ref="H213:I213"/>
    <mergeCell ref="E212:G212"/>
    <mergeCell ref="L212:O212"/>
    <mergeCell ref="P212:Q212"/>
    <mergeCell ref="R212:S212"/>
    <mergeCell ref="E210:G210"/>
    <mergeCell ref="L210:O210"/>
    <mergeCell ref="P210:Q210"/>
    <mergeCell ref="R210:S210"/>
    <mergeCell ref="E211:G211"/>
    <mergeCell ref="L211:O211"/>
    <mergeCell ref="H210:I210"/>
    <mergeCell ref="H211:I211"/>
    <mergeCell ref="E14:G14"/>
    <mergeCell ref="L14:O14"/>
    <mergeCell ref="P14:Q14"/>
    <mergeCell ref="R14:S14"/>
    <mergeCell ref="L16:O16"/>
    <mergeCell ref="P16:Q16"/>
    <mergeCell ref="R16:S16"/>
    <mergeCell ref="E15:G15"/>
    <mergeCell ref="L15:O15"/>
    <mergeCell ref="P15:Q15"/>
    <mergeCell ref="P214:Q214"/>
    <mergeCell ref="R214:S214"/>
    <mergeCell ref="L189:O189"/>
    <mergeCell ref="P189:Q189"/>
    <mergeCell ref="L17:O17"/>
    <mergeCell ref="R15:S15"/>
    <mergeCell ref="P211:Q211"/>
    <mergeCell ref="R211:S211"/>
    <mergeCell ref="L167:O167"/>
    <mergeCell ref="P167:Q167"/>
    <mergeCell ref="E13:G13"/>
    <mergeCell ref="L13:O13"/>
    <mergeCell ref="P13:Q13"/>
    <mergeCell ref="R13:S13"/>
    <mergeCell ref="P215:Q215"/>
    <mergeCell ref="R215:S215"/>
    <mergeCell ref="E24:G24"/>
    <mergeCell ref="L24:O24"/>
    <mergeCell ref="P24:Q24"/>
    <mergeCell ref="R24:S24"/>
    <mergeCell ref="P216:Q216"/>
    <mergeCell ref="R216:S216"/>
    <mergeCell ref="P221:Q221"/>
    <mergeCell ref="R221:S221"/>
    <mergeCell ref="E217:G217"/>
    <mergeCell ref="L217:O217"/>
    <mergeCell ref="P217:Q217"/>
    <mergeCell ref="R217:S217"/>
    <mergeCell ref="P218:Q218"/>
    <mergeCell ref="R218:S218"/>
    <mergeCell ref="R222:S222"/>
    <mergeCell ref="E220:G220"/>
    <mergeCell ref="L220:O220"/>
    <mergeCell ref="P220:Q220"/>
    <mergeCell ref="R220:S220"/>
    <mergeCell ref="E219:G219"/>
    <mergeCell ref="L219:O219"/>
    <mergeCell ref="P219:Q219"/>
    <mergeCell ref="R219:S219"/>
    <mergeCell ref="L216:O216"/>
    <mergeCell ref="E215:G215"/>
    <mergeCell ref="L215:O215"/>
    <mergeCell ref="P223:Q223"/>
    <mergeCell ref="R223:S223"/>
    <mergeCell ref="A214:D218"/>
    <mergeCell ref="A219:D223"/>
    <mergeCell ref="E222:G222"/>
    <mergeCell ref="L222:O222"/>
    <mergeCell ref="P222:Q222"/>
    <mergeCell ref="A54:A58"/>
    <mergeCell ref="E223:G223"/>
    <mergeCell ref="L223:O223"/>
    <mergeCell ref="E221:G221"/>
    <mergeCell ref="L221:O221"/>
    <mergeCell ref="E214:G214"/>
    <mergeCell ref="L214:O214"/>
    <mergeCell ref="E218:G218"/>
    <mergeCell ref="L218:O218"/>
    <mergeCell ref="E216:G216"/>
    <mergeCell ref="E48:G48"/>
    <mergeCell ref="H48:I48"/>
    <mergeCell ref="L48:O48"/>
    <mergeCell ref="A236:G236"/>
    <mergeCell ref="A2:S3"/>
    <mergeCell ref="A226:G226"/>
    <mergeCell ref="A227:G227"/>
    <mergeCell ref="A230:G230"/>
    <mergeCell ref="A232:G232"/>
    <mergeCell ref="A233:G233"/>
    <mergeCell ref="E47:G47"/>
    <mergeCell ref="H47:I47"/>
    <mergeCell ref="L47:O47"/>
    <mergeCell ref="E42:G42"/>
    <mergeCell ref="H46:I46"/>
    <mergeCell ref="L46:O46"/>
    <mergeCell ref="E45:G45"/>
    <mergeCell ref="H43:I43"/>
    <mergeCell ref="H45:I45"/>
    <mergeCell ref="L45:O45"/>
    <mergeCell ref="A44:A48"/>
    <mergeCell ref="B44:D48"/>
    <mergeCell ref="E44:G44"/>
    <mergeCell ref="H44:I44"/>
    <mergeCell ref="L44:O44"/>
    <mergeCell ref="R42:S42"/>
    <mergeCell ref="E43:G43"/>
    <mergeCell ref="L43:O43"/>
    <mergeCell ref="P43:Q43"/>
    <mergeCell ref="H42:I42"/>
    <mergeCell ref="E46:G46"/>
    <mergeCell ref="P42:Q42"/>
    <mergeCell ref="P46:Q46"/>
    <mergeCell ref="R43:S43"/>
    <mergeCell ref="R48:S48"/>
    <mergeCell ref="R46:S46"/>
    <mergeCell ref="P48:Q48"/>
    <mergeCell ref="P44:Q44"/>
    <mergeCell ref="L42:O42"/>
    <mergeCell ref="P47:Q47"/>
    <mergeCell ref="R44:S44"/>
    <mergeCell ref="L91:O91"/>
    <mergeCell ref="P91:Q91"/>
    <mergeCell ref="R91:S91"/>
    <mergeCell ref="P45:Q45"/>
    <mergeCell ref="R55:S55"/>
    <mergeCell ref="R45:S45"/>
    <mergeCell ref="R47:S47"/>
    <mergeCell ref="P59:Q59"/>
    <mergeCell ref="P50:Q50"/>
    <mergeCell ref="E93:G93"/>
    <mergeCell ref="H93:I93"/>
    <mergeCell ref="L93:O93"/>
    <mergeCell ref="P93:Q93"/>
    <mergeCell ref="R93:S93"/>
    <mergeCell ref="E92:G92"/>
    <mergeCell ref="H92:I92"/>
    <mergeCell ref="L92:O92"/>
    <mergeCell ref="P92:Q92"/>
    <mergeCell ref="R92:S92"/>
    <mergeCell ref="B94:D98"/>
    <mergeCell ref="E94:G94"/>
    <mergeCell ref="H94:I94"/>
    <mergeCell ref="L94:O94"/>
    <mergeCell ref="P94:Q94"/>
    <mergeCell ref="E96:G96"/>
    <mergeCell ref="H96:I96"/>
    <mergeCell ref="L96:O96"/>
    <mergeCell ref="P96:Q96"/>
    <mergeCell ref="E98:G98"/>
    <mergeCell ref="R94:S94"/>
    <mergeCell ref="E95:G95"/>
    <mergeCell ref="H95:I95"/>
    <mergeCell ref="L95:O95"/>
    <mergeCell ref="P95:Q95"/>
    <mergeCell ref="R95:S95"/>
    <mergeCell ref="R96:S96"/>
    <mergeCell ref="E97:G97"/>
    <mergeCell ref="H97:I97"/>
    <mergeCell ref="L97:O97"/>
    <mergeCell ref="P97:Q97"/>
    <mergeCell ref="R97:S97"/>
    <mergeCell ref="H98:I98"/>
    <mergeCell ref="L98:O98"/>
    <mergeCell ref="P98:Q98"/>
    <mergeCell ref="R98:S98"/>
    <mergeCell ref="A99:A103"/>
    <mergeCell ref="B99:D103"/>
    <mergeCell ref="E99:G99"/>
    <mergeCell ref="H99:I99"/>
    <mergeCell ref="L99:O99"/>
    <mergeCell ref="P99:Q99"/>
    <mergeCell ref="R99:S99"/>
    <mergeCell ref="E100:G100"/>
    <mergeCell ref="H100:I100"/>
    <mergeCell ref="L100:O100"/>
    <mergeCell ref="P100:Q100"/>
    <mergeCell ref="R100:S100"/>
    <mergeCell ref="E101:G101"/>
    <mergeCell ref="H101:I101"/>
    <mergeCell ref="L101:O101"/>
    <mergeCell ref="P101:Q101"/>
    <mergeCell ref="R101:S101"/>
    <mergeCell ref="E102:G102"/>
    <mergeCell ref="H102:I102"/>
    <mergeCell ref="L102:O102"/>
    <mergeCell ref="P102:Q102"/>
    <mergeCell ref="R102:S102"/>
    <mergeCell ref="E103:G103"/>
    <mergeCell ref="H103:I103"/>
    <mergeCell ref="L103:O103"/>
    <mergeCell ref="P103:Q103"/>
    <mergeCell ref="R103:S103"/>
    <mergeCell ref="A104:A108"/>
    <mergeCell ref="B104:D108"/>
    <mergeCell ref="E104:G104"/>
    <mergeCell ref="H104:I104"/>
    <mergeCell ref="L104:O104"/>
    <mergeCell ref="P104:Q104"/>
    <mergeCell ref="R104:S104"/>
    <mergeCell ref="E105:G105"/>
    <mergeCell ref="H105:I105"/>
    <mergeCell ref="L105:O105"/>
    <mergeCell ref="P105:Q105"/>
    <mergeCell ref="R105:S105"/>
    <mergeCell ref="E106:G106"/>
    <mergeCell ref="H106:I106"/>
    <mergeCell ref="L106:O106"/>
    <mergeCell ref="P106:Q106"/>
    <mergeCell ref="R106:S106"/>
    <mergeCell ref="E107:G107"/>
    <mergeCell ref="H107:I107"/>
    <mergeCell ref="L107:O107"/>
    <mergeCell ref="P107:Q107"/>
    <mergeCell ref="R107:S107"/>
    <mergeCell ref="E108:G108"/>
    <mergeCell ref="H108:I108"/>
    <mergeCell ref="L108:O108"/>
    <mergeCell ref="P108:Q108"/>
    <mergeCell ref="R108:S108"/>
    <mergeCell ref="A114:A118"/>
    <mergeCell ref="B114:D118"/>
    <mergeCell ref="E114:G114"/>
    <mergeCell ref="H114:I114"/>
    <mergeCell ref="L114:O114"/>
    <mergeCell ref="P114:Q114"/>
    <mergeCell ref="R114:S114"/>
    <mergeCell ref="E115:G115"/>
    <mergeCell ref="H115:I115"/>
    <mergeCell ref="L115:O115"/>
    <mergeCell ref="P115:Q115"/>
    <mergeCell ref="R115:S115"/>
    <mergeCell ref="E116:G116"/>
    <mergeCell ref="H116:I116"/>
    <mergeCell ref="L116:O116"/>
    <mergeCell ref="P116:Q116"/>
    <mergeCell ref="R116:S116"/>
    <mergeCell ref="E117:G117"/>
    <mergeCell ref="H117:I117"/>
    <mergeCell ref="L117:O117"/>
    <mergeCell ref="P117:Q117"/>
    <mergeCell ref="R117:S117"/>
    <mergeCell ref="E118:G118"/>
    <mergeCell ref="H118:I118"/>
    <mergeCell ref="L118:O118"/>
    <mergeCell ref="P118:Q118"/>
    <mergeCell ref="R118:S118"/>
    <mergeCell ref="A134:A138"/>
    <mergeCell ref="B134:D138"/>
    <mergeCell ref="E134:G134"/>
    <mergeCell ref="H134:I134"/>
    <mergeCell ref="L134:O134"/>
    <mergeCell ref="P137:Q137"/>
    <mergeCell ref="R137:S137"/>
    <mergeCell ref="P134:Q134"/>
    <mergeCell ref="R134:S134"/>
    <mergeCell ref="E135:G135"/>
    <mergeCell ref="H135:I135"/>
    <mergeCell ref="L135:O135"/>
    <mergeCell ref="P135:Q135"/>
    <mergeCell ref="R135:S135"/>
    <mergeCell ref="P138:Q138"/>
    <mergeCell ref="R138:S138"/>
    <mergeCell ref="E136:G136"/>
    <mergeCell ref="H136:I136"/>
    <mergeCell ref="L136:O136"/>
    <mergeCell ref="P136:Q136"/>
    <mergeCell ref="R136:S136"/>
    <mergeCell ref="E137:G137"/>
    <mergeCell ref="H137:I137"/>
    <mergeCell ref="L137:O137"/>
    <mergeCell ref="B169:D173"/>
    <mergeCell ref="E169:G169"/>
    <mergeCell ref="H169:I169"/>
    <mergeCell ref="L169:O169"/>
    <mergeCell ref="E138:G138"/>
    <mergeCell ref="H138:I138"/>
    <mergeCell ref="L138:O138"/>
    <mergeCell ref="L165:O165"/>
    <mergeCell ref="E163:G163"/>
    <mergeCell ref="E157:G157"/>
    <mergeCell ref="L157:O157"/>
    <mergeCell ref="P157:Q157"/>
    <mergeCell ref="R157:S157"/>
    <mergeCell ref="E158:G158"/>
    <mergeCell ref="H158:I158"/>
    <mergeCell ref="L158:O158"/>
    <mergeCell ref="P158:Q158"/>
    <mergeCell ref="R158:S158"/>
    <mergeCell ref="R154:S154"/>
    <mergeCell ref="R155:S155"/>
    <mergeCell ref="E156:G156"/>
    <mergeCell ref="H156:I156"/>
    <mergeCell ref="L156:O156"/>
    <mergeCell ref="P156:Q156"/>
    <mergeCell ref="R156:S156"/>
    <mergeCell ref="B154:D158"/>
    <mergeCell ref="E154:G154"/>
    <mergeCell ref="H154:I154"/>
    <mergeCell ref="L154:O154"/>
    <mergeCell ref="P154:Q154"/>
    <mergeCell ref="E155:G155"/>
    <mergeCell ref="H155:I155"/>
    <mergeCell ref="L155:O155"/>
    <mergeCell ref="P155:Q155"/>
    <mergeCell ref="H157:I157"/>
    <mergeCell ref="P169:Q169"/>
    <mergeCell ref="R169:S169"/>
    <mergeCell ref="E170:G170"/>
    <mergeCell ref="H170:I170"/>
    <mergeCell ref="L170:O170"/>
    <mergeCell ref="P170:Q170"/>
    <mergeCell ref="R170:S170"/>
    <mergeCell ref="E171:G171"/>
    <mergeCell ref="H171:I171"/>
    <mergeCell ref="L171:O171"/>
    <mergeCell ref="P171:Q171"/>
    <mergeCell ref="R171:S171"/>
    <mergeCell ref="E172:G172"/>
    <mergeCell ref="H172:I172"/>
    <mergeCell ref="L172:O172"/>
    <mergeCell ref="P172:Q172"/>
    <mergeCell ref="R172:S172"/>
    <mergeCell ref="E173:G173"/>
    <mergeCell ref="H173:I173"/>
    <mergeCell ref="L173:O173"/>
    <mergeCell ref="P173:Q173"/>
    <mergeCell ref="R173:S173"/>
    <mergeCell ref="A174:A178"/>
    <mergeCell ref="B174:D178"/>
    <mergeCell ref="E174:G174"/>
    <mergeCell ref="H174:I174"/>
    <mergeCell ref="L174:O174"/>
    <mergeCell ref="P174:Q174"/>
    <mergeCell ref="R174:S174"/>
    <mergeCell ref="E175:G175"/>
    <mergeCell ref="H175:I175"/>
    <mergeCell ref="L175:O175"/>
    <mergeCell ref="P175:Q175"/>
    <mergeCell ref="R175:S175"/>
    <mergeCell ref="E176:G176"/>
    <mergeCell ref="H176:I176"/>
    <mergeCell ref="L176:O176"/>
    <mergeCell ref="P176:Q176"/>
    <mergeCell ref="R176:S176"/>
    <mergeCell ref="E177:G177"/>
    <mergeCell ref="H177:I177"/>
    <mergeCell ref="L177:O177"/>
    <mergeCell ref="P177:Q177"/>
    <mergeCell ref="R177:S177"/>
    <mergeCell ref="E178:G178"/>
    <mergeCell ref="H178:I178"/>
    <mergeCell ref="L178:O178"/>
    <mergeCell ref="P178:Q178"/>
    <mergeCell ref="R178:S178"/>
    <mergeCell ref="A179:A183"/>
    <mergeCell ref="B179:D183"/>
    <mergeCell ref="E179:G179"/>
    <mergeCell ref="H179:I179"/>
    <mergeCell ref="L179:O179"/>
    <mergeCell ref="P179:Q179"/>
    <mergeCell ref="R179:S179"/>
    <mergeCell ref="E180:G180"/>
    <mergeCell ref="H180:I180"/>
    <mergeCell ref="L180:O180"/>
    <mergeCell ref="P180:Q180"/>
    <mergeCell ref="R180:S180"/>
    <mergeCell ref="R181:S181"/>
    <mergeCell ref="E182:G182"/>
    <mergeCell ref="H182:I182"/>
    <mergeCell ref="L182:O182"/>
    <mergeCell ref="P182:Q182"/>
    <mergeCell ref="R182:S182"/>
    <mergeCell ref="E181:G181"/>
    <mergeCell ref="H181:I181"/>
    <mergeCell ref="L181:O181"/>
    <mergeCell ref="E187:G187"/>
    <mergeCell ref="H187:I187"/>
    <mergeCell ref="P181:Q181"/>
    <mergeCell ref="E183:G183"/>
    <mergeCell ref="H183:I183"/>
    <mergeCell ref="L183:O183"/>
    <mergeCell ref="P183:Q183"/>
    <mergeCell ref="R183:S183"/>
    <mergeCell ref="A184:A188"/>
    <mergeCell ref="B184:D188"/>
    <mergeCell ref="E184:G184"/>
    <mergeCell ref="H184:I184"/>
    <mergeCell ref="L184:O184"/>
    <mergeCell ref="L187:O187"/>
    <mergeCell ref="P187:Q187"/>
    <mergeCell ref="R187:S187"/>
    <mergeCell ref="P184:Q184"/>
    <mergeCell ref="R184:S184"/>
    <mergeCell ref="E185:G185"/>
    <mergeCell ref="H185:I185"/>
    <mergeCell ref="L185:O185"/>
    <mergeCell ref="P185:Q185"/>
    <mergeCell ref="R185:S185"/>
    <mergeCell ref="E188:G188"/>
    <mergeCell ref="H188:I188"/>
    <mergeCell ref="L188:O188"/>
    <mergeCell ref="P188:Q188"/>
    <mergeCell ref="R188:S188"/>
    <mergeCell ref="E186:G186"/>
    <mergeCell ref="H186:I186"/>
    <mergeCell ref="L186:O186"/>
    <mergeCell ref="P186:Q186"/>
    <mergeCell ref="R186:S186"/>
    <mergeCell ref="A49:A53"/>
    <mergeCell ref="B49:D53"/>
    <mergeCell ref="E49:G49"/>
    <mergeCell ref="H49:I49"/>
    <mergeCell ref="L49:O49"/>
    <mergeCell ref="E51:G51"/>
    <mergeCell ref="H51:I51"/>
    <mergeCell ref="L51:O51"/>
    <mergeCell ref="E52:G52"/>
    <mergeCell ref="E53:G53"/>
    <mergeCell ref="L52:O52"/>
    <mergeCell ref="P52:Q52"/>
    <mergeCell ref="R52:S52"/>
    <mergeCell ref="P49:Q49"/>
    <mergeCell ref="R49:S49"/>
    <mergeCell ref="R50:S50"/>
    <mergeCell ref="R53:S53"/>
    <mergeCell ref="P51:Q51"/>
    <mergeCell ref="R51:S51"/>
    <mergeCell ref="E50:G50"/>
    <mergeCell ref="H50:I50"/>
    <mergeCell ref="L50:O50"/>
    <mergeCell ref="H53:I53"/>
    <mergeCell ref="L53:O53"/>
    <mergeCell ref="P53:Q53"/>
    <mergeCell ref="H52:I52"/>
  </mergeCells>
  <printOptions horizontalCentered="1"/>
  <pageMargins left="0.1968503937007874" right="0.1968503937007874" top="0.7874015748031497" bottom="0.3937007874015748" header="0.3937007874015748" footer="0.1968503937007874"/>
  <pageSetup fitToHeight="7" horizontalDpi="600" verticalDpi="600" orientation="landscape" paperSize="9" scale="78" r:id="rId1"/>
  <rowBreaks count="4" manualBreakCount="4">
    <brk id="32" max="255" man="1"/>
    <brk id="63" max="255" man="1"/>
    <brk id="143" max="255" man="1"/>
    <brk id="203" max="255" man="1"/>
  </rowBreaks>
  <ignoredErrors>
    <ignoredError sqref="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bkp spna</cp:lastModifiedBy>
  <cp:lastPrinted>2024-04-19T08:51:18Z</cp:lastPrinted>
  <dcterms:created xsi:type="dcterms:W3CDTF">2020-01-28T10:56:35Z</dcterms:created>
  <dcterms:modified xsi:type="dcterms:W3CDTF">2024-04-19T08:59:14Z</dcterms:modified>
  <cp:category/>
  <cp:version/>
  <cp:contentType/>
  <cp:contentStatus/>
</cp:coreProperties>
</file>