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May</author>
  </authors>
  <commentList>
    <comment ref="B68" authorId="0">
      <text>
        <r>
          <rPr>
            <b/>
            <sz val="9"/>
            <rFont val="Tahoma"/>
            <family val="0"/>
          </rPr>
          <t>May:</t>
        </r>
        <r>
          <rPr>
            <sz val="9"/>
            <rFont val="Tahoma"/>
            <family val="0"/>
          </rPr>
          <t xml:space="preserve">
105-оз</t>
        </r>
      </text>
    </comment>
  </commentList>
</comments>
</file>

<file path=xl/sharedStrings.xml><?xml version="1.0" encoding="utf-8"?>
<sst xmlns="http://schemas.openxmlformats.org/spreadsheetml/2006/main" count="357" uniqueCount="114">
  <si>
    <t>Источник финансирования</t>
  </si>
  <si>
    <t>% выполнения</t>
  </si>
  <si>
    <t>Итого</t>
  </si>
  <si>
    <t>Средства федерального бюджета</t>
  </si>
  <si>
    <t>Средства бюджета ЛО</t>
  </si>
  <si>
    <t>Внебюджетные источники</t>
  </si>
  <si>
    <t>Средства бюджета поселения</t>
  </si>
  <si>
    <t>№ п/п</t>
  </si>
  <si>
    <t>1.1.</t>
  </si>
  <si>
    <t>1.2.</t>
  </si>
  <si>
    <t>2.</t>
  </si>
  <si>
    <t>2.1.</t>
  </si>
  <si>
    <t>2.2.</t>
  </si>
  <si>
    <t>2.3.</t>
  </si>
  <si>
    <t>1.</t>
  </si>
  <si>
    <t>3.</t>
  </si>
  <si>
    <t>3.1.</t>
  </si>
  <si>
    <t>3.2.</t>
  </si>
  <si>
    <t>4.</t>
  </si>
  <si>
    <t>4.1.</t>
  </si>
  <si>
    <t>4.2.</t>
  </si>
  <si>
    <t>4.3.</t>
  </si>
  <si>
    <t>5.</t>
  </si>
  <si>
    <t>5.1.</t>
  </si>
  <si>
    <t>Утверждаю</t>
  </si>
  <si>
    <t>Ведущий специалист по экономическому планированию</t>
  </si>
  <si>
    <t>Начальник отдела бюджетного учета и отчетности - главный бухгалтер</t>
  </si>
  <si>
    <t>Профинансировано (тыс. руб.)</t>
  </si>
  <si>
    <t xml:space="preserve">С начала текущего года </t>
  </si>
  <si>
    <t>Запланированный объем финансирования (тыс. руб.)</t>
  </si>
  <si>
    <t>Согласовано:</t>
  </si>
  <si>
    <t>Исполнитель:</t>
  </si>
  <si>
    <t>Средства ФБ</t>
  </si>
  <si>
    <t>Федеральный проект «Благоустройство сельских территорий Ленинградской области»</t>
  </si>
  <si>
    <t xml:space="preserve">Федеральный проект «Содействие развитию инфраструктуры субъектов Российской Федерации муниципальных образований»
</t>
  </si>
  <si>
    <t>Бюджетные инвестиции в объекты капитального строительства объектов газификации ( в том числе проектно-изыскательские работы) собственности муниципальных образований. (S0200)</t>
  </si>
  <si>
    <t>Итого по Проектной части</t>
  </si>
  <si>
    <t>II. ПРОЦЕССНАЯ ЧАСТЬ</t>
  </si>
  <si>
    <t>I. ПРОЕКТНАЯ ЧАСТЬ</t>
  </si>
  <si>
    <t>Комплекс процессных мероприятий «Жилищно-коммунальное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 Ленинградской области»: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</si>
  <si>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</si>
  <si>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</si>
  <si>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</si>
  <si>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</si>
  <si>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</si>
  <si>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</si>
  <si>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</si>
  <si>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</si>
  <si>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</si>
  <si>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</si>
  <si>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</si>
  <si>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</si>
  <si>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</si>
  <si>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Комплекс процессных мероприятий «Обеспечение безопасности на территории муниципального образования Большеколпанское сельское поселение Гатчинского муниципального района Ленинградской области»</t>
  </si>
  <si>
    <t>Комплекс процессных мероприятий «Стимулирование экономической активности на территории муниципального образования Большеколпанское сельское поселение Гатчинского муниципального района Ленинградской области»</t>
  </si>
  <si>
    <t>Комплекс процессных мероприятий «Развитие культуры организация праздничных мероприятий на территории муниципального образования Большеколпанское сельское поселение Гатчинского муниципального района Ленинградской области»</t>
  </si>
  <si>
    <t>4.4.</t>
  </si>
  <si>
    <t>4.5.</t>
  </si>
  <si>
    <t xml:space="preserve">Обеспечение деятельности подведомственных учреждений культуры
(12500)
</t>
  </si>
  <si>
    <t xml:space="preserve">Обеспечение деятельности муниципальных библиотек
(12600)
</t>
  </si>
  <si>
    <t>Комплекс процессных мероприятий «Развитие физической культуры, спорта и молодежной политики на территории муниципального образования Большеколпанское сельское поселение Гатчинского муниципального района Ленинградской области»</t>
  </si>
  <si>
    <t>5.2.</t>
  </si>
  <si>
    <t>Комплекс процессных мероприятий «Формирование законопослушного поведения участников дорожного движения в муниципальном образовании Большеколпанское сельское поселение Гатчинского муниципального района Ленинградской области»</t>
  </si>
  <si>
    <t>Итого по процессной части</t>
  </si>
  <si>
    <t>2.4.</t>
  </si>
  <si>
    <t>_______________________________ Е. Ю. Никонова</t>
  </si>
  <si>
    <t>_______________________________ Е. С. Майорова</t>
  </si>
  <si>
    <t xml:space="preserve">Проведение культурно-массовых мероприятий к праздничным и памятным датам
(15630)
</t>
  </si>
  <si>
    <t>Мероприятия по борьбе с борщевиком Сосновского (16490)</t>
  </si>
  <si>
    <t>Реализация комплекса мероприятий по борьбе с борщевиком Сосновского на территориях муниципальных образований Ленинградской области.
(S4310)</t>
  </si>
  <si>
    <t>Обеспечений первичных мер пожарной безопасности
(15120)</t>
  </si>
  <si>
    <t>Профилактика экстремизма и терроризма
(15690)</t>
  </si>
  <si>
    <t>Материально-техническое обеспечение деятельности народных дружин
(16470)</t>
  </si>
  <si>
    <t>Предупреждение и ликвидация последствий чрезвычайных ситуаций и стихийных бедствий природного и техногенного характера (15100)</t>
  </si>
  <si>
    <t>Оценка недвижимости, признание прав и регулирование отношений по муниципальной собственности
(15030)</t>
  </si>
  <si>
    <t>Мероприятия по развитию и поддержке малого и среднего предпринимательства
(15510)</t>
  </si>
  <si>
    <t>Дополнительные расходы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«О мероприятиях по реализации государственной социальной политики»(библиотека)
(S0361)</t>
  </si>
  <si>
    <t>Обеспечение деятельности подведомственных учреждений физкультуры и спорта
(12800)</t>
  </si>
  <si>
    <t>Реализация комплекса мер по профилактике девиантного поведения молодежи и трудовой адаптации несовершеннолетних
(18310)</t>
  </si>
  <si>
    <t>Организация и проведение мероприятия по профилактике дорожно-транспортных происшествий
(19285)</t>
  </si>
  <si>
    <t>Дополнительные расходы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«О мероприятиях по реализации государственной социальной политики»(культура) (S0362)</t>
  </si>
  <si>
    <t>Отчет о выполнении муниципальной программы муниципального образования Большеколпанское сельское поселение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 Ленинградской области"</t>
  </si>
  <si>
    <t xml:space="preserve">Наименование подпрограммы, мероприятия </t>
  </si>
  <si>
    <t>Федеральный проект «Комплексная система обращения с твердыми коммунальными отходами»</t>
  </si>
  <si>
    <t>Мероприятия по созданию мест (площадок) накопления твердых коммунальных отходов. (S4790)
 (S0670)</t>
  </si>
  <si>
    <t>Поддержка развития общественной инфраструктуры муниципального значения в части проведения мероприятий по благоустройству поселения, приобретение оборудования и установка ГТО-площадки у ДК в дер. Большие Колпаны ул. Садовая, д. 8 (S4840)</t>
  </si>
  <si>
    <t>Поддержка развития общественной инфраструктуры муниципального значения в части проведения мероприятий по благоустройству поселения, оборудование детской площадки в с. Никольское (S4840)</t>
  </si>
  <si>
    <t>Развитие инженерной инфраструктуры на территории муниципального образования Большеколпанское сельское поселение, проектирование и строительство объектов инженерной и транспортной инфраструктуры - Западный квартал, дер. Вопша (S0780)</t>
  </si>
  <si>
    <t>Обеспечение деятельности подведомственных учреждений (12900)</t>
  </si>
  <si>
    <t>Мероприятия в области жилищного хозяйства (15210)</t>
  </si>
  <si>
    <t>Мероприятия в области коммунального хозяйства (15220)</t>
  </si>
  <si>
    <t>Организация уличного освещения (15380)</t>
  </si>
  <si>
    <t>Мероприятия в области благоустройства (15420)</t>
  </si>
  <si>
    <t>Мероприятия по энергосбережению и повышению энергетической эффективности (15530)</t>
  </si>
  <si>
    <t>Ремонт автомобильных дорог общего пользования местного значения (16230)</t>
  </si>
  <si>
    <t>Предоставление социальных выплат на приобретение (строительство жилья молодым семьям) (L4970)</t>
  </si>
  <si>
    <t xml:space="preserve">Перечисление ежемесячных взносов в фонд капитального ремонта общего имущества в многоквартирном доме на счет регионального оператора (16400)
</t>
  </si>
  <si>
    <t xml:space="preserve">Мероприятия в целях реализации областного закона от 15 января 2018 года № 3-оз Обустройство парковки у д. 6 по ул. 30 лет Победы, дер. Большие Колпаны (S4661)
</t>
  </si>
  <si>
    <t>1.16.</t>
  </si>
  <si>
    <t>Мероприятия в целях реализации областного закона от 28 декабря 2018 года № 147-оз «О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 (S4770)</t>
  </si>
  <si>
    <t>1.17.</t>
  </si>
  <si>
    <t>Сбор и удаление твердых коммунальных отходов (ТКО) с несанкционированных свалок (16720)</t>
  </si>
  <si>
    <t>1.18.</t>
  </si>
  <si>
    <t>Мероприятия по приспособлению жилых помещений и общего имущества в многоквартирных домах, с учетом потребностей инвалидов (19230)</t>
  </si>
  <si>
    <t>7.</t>
  </si>
  <si>
    <t>7.1.</t>
  </si>
  <si>
    <t>Организация и содержание мест захоронений (15410)</t>
  </si>
  <si>
    <t>Техническое обслуживание построенных распределительных газопроводов и  газопроводов-вводов (17100)</t>
  </si>
  <si>
    <t xml:space="preserve">Итого по муниципальной программе 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 Ленинградской области </t>
  </si>
  <si>
    <t>и.о.главы администрации МО Большеколпанское сельское поселение</t>
  </si>
  <si>
    <t xml:space="preserve">                                                                                                                                           ________________________ В.А. Ефременков</t>
  </si>
  <si>
    <t>за январь-сентябрь 2023 г.</t>
  </si>
  <si>
    <t>Запланированный объем финансирования на 3 квартал 2023 г.</t>
  </si>
  <si>
    <t>За 3 квартал 2023 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</si>
</sst>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#,##0.000"/>
    <numFmt numFmtId="179" formatCode="[$-FC19]d\ mmmm\ yyyy\ &quot;г.&quot;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color theme="1"/>
      <name val="Times New Roman"/>
      <family val="1"/>
    </font>
    <font>
      <b/>
      <sz val="8"/>
      <color theme="1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07">
    <xf numFmtId="0" fontId="0" fillId="0" borderId="0" xfId="0" applyFont="1" applyAlignment="1">
      <alignment/>
    </xf>
    <xf numFmtId="0" fontId="51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4" fontId="2" fillId="0" borderId="0" xfId="0" applyNumberFormat="1" applyFont="1" applyBorder="1" applyAlignment="1" applyProtection="1">
      <alignment horizontal="right" vertical="center" wrapText="1"/>
      <protection/>
    </xf>
    <xf numFmtId="0" fontId="0" fillId="33" borderId="0" xfId="0" applyFill="1" applyAlignment="1">
      <alignment/>
    </xf>
    <xf numFmtId="176" fontId="0" fillId="0" borderId="0" xfId="0" applyNumberFormat="1" applyAlignment="1">
      <alignment horizontal="left"/>
    </xf>
    <xf numFmtId="176" fontId="0" fillId="0" borderId="0" xfId="0" applyNumberFormat="1" applyAlignment="1">
      <alignment/>
    </xf>
    <xf numFmtId="176" fontId="0" fillId="0" borderId="0" xfId="0" applyNumberFormat="1" applyFill="1" applyAlignment="1">
      <alignment/>
    </xf>
    <xf numFmtId="0" fontId="52" fillId="13" borderId="10" xfId="0" applyFont="1" applyFill="1" applyBorder="1" applyAlignment="1">
      <alignment horizontal="center" vertical="center" wrapText="1"/>
    </xf>
    <xf numFmtId="176" fontId="52" fillId="13" borderId="10" xfId="0" applyNumberFormat="1" applyFont="1" applyFill="1" applyBorder="1" applyAlignment="1">
      <alignment horizontal="center" vertical="center" wrapText="1"/>
    </xf>
    <xf numFmtId="4" fontId="53" fillId="6" borderId="10" xfId="0" applyNumberFormat="1" applyFont="1" applyFill="1" applyBorder="1" applyAlignment="1">
      <alignment horizontal="center" vertical="center" wrapText="1"/>
    </xf>
    <xf numFmtId="176" fontId="53" fillId="6" borderId="10" xfId="0" applyNumberFormat="1" applyFont="1" applyFill="1" applyBorder="1" applyAlignment="1">
      <alignment horizontal="center" vertical="center" wrapText="1"/>
    </xf>
    <xf numFmtId="176" fontId="53" fillId="6" borderId="10" xfId="0" applyNumberFormat="1" applyFont="1" applyFill="1" applyBorder="1" applyAlignment="1">
      <alignment horizontal="center" vertical="center" wrapText="1"/>
    </xf>
    <xf numFmtId="4" fontId="54" fillId="6" borderId="10" xfId="0" applyNumberFormat="1" applyFont="1" applyFill="1" applyBorder="1" applyAlignment="1">
      <alignment horizontal="center" vertical="center" wrapText="1"/>
    </xf>
    <xf numFmtId="176" fontId="54" fillId="6" borderId="10" xfId="0" applyNumberFormat="1" applyFont="1" applyFill="1" applyBorder="1" applyAlignment="1">
      <alignment horizontal="center" vertical="center" wrapText="1"/>
    </xf>
    <xf numFmtId="4" fontId="3" fillId="6" borderId="10" xfId="0" applyNumberFormat="1" applyFont="1" applyFill="1" applyBorder="1" applyAlignment="1">
      <alignment horizontal="center" vertical="center" wrapText="1"/>
    </xf>
    <xf numFmtId="176" fontId="3" fillId="6" borderId="10" xfId="0" applyNumberFormat="1" applyFont="1" applyFill="1" applyBorder="1" applyAlignment="1">
      <alignment horizontal="center" vertical="center" wrapText="1"/>
    </xf>
    <xf numFmtId="4" fontId="4" fillId="6" borderId="10" xfId="0" applyNumberFormat="1" applyFont="1" applyFill="1" applyBorder="1" applyAlignment="1">
      <alignment horizontal="center" vertical="center" wrapText="1"/>
    </xf>
    <xf numFmtId="176" fontId="4" fillId="6" borderId="10" xfId="0" applyNumberFormat="1" applyFont="1" applyFill="1" applyBorder="1" applyAlignment="1">
      <alignment horizontal="center" vertical="center" wrapText="1"/>
    </xf>
    <xf numFmtId="176" fontId="4" fillId="6" borderId="10" xfId="0" applyNumberFormat="1" applyFont="1" applyFill="1" applyBorder="1" applyAlignment="1">
      <alignment horizontal="center" vertical="center" wrapText="1"/>
    </xf>
    <xf numFmtId="4" fontId="53" fillId="17" borderId="10" xfId="0" applyNumberFormat="1" applyFont="1" applyFill="1" applyBorder="1" applyAlignment="1">
      <alignment horizontal="center" vertical="center" wrapText="1"/>
    </xf>
    <xf numFmtId="176" fontId="53" fillId="17" borderId="10" xfId="0" applyNumberFormat="1" applyFont="1" applyFill="1" applyBorder="1" applyAlignment="1">
      <alignment horizontal="center" vertical="center" wrapText="1"/>
    </xf>
    <xf numFmtId="4" fontId="55" fillId="18" borderId="10" xfId="0" applyNumberFormat="1" applyFont="1" applyFill="1" applyBorder="1" applyAlignment="1">
      <alignment horizontal="center" vertical="center" wrapText="1"/>
    </xf>
    <xf numFmtId="176" fontId="55" fillId="18" borderId="10" xfId="0" applyNumberFormat="1" applyFont="1" applyFill="1" applyBorder="1" applyAlignment="1">
      <alignment horizontal="center" vertical="center" wrapText="1"/>
    </xf>
    <xf numFmtId="4" fontId="0" fillId="33" borderId="0" xfId="0" applyNumberFormat="1" applyFill="1" applyAlignment="1">
      <alignment/>
    </xf>
    <xf numFmtId="0" fontId="0" fillId="0" borderId="0" xfId="0" applyFill="1" applyAlignment="1">
      <alignment/>
    </xf>
    <xf numFmtId="176" fontId="53" fillId="6" borderId="10" xfId="0" applyNumberFormat="1" applyFont="1" applyFill="1" applyBorder="1" applyAlignment="1">
      <alignment horizontal="center" vertical="center" wrapText="1"/>
    </xf>
    <xf numFmtId="176" fontId="54" fillId="6" borderId="10" xfId="0" applyNumberFormat="1" applyFont="1" applyFill="1" applyBorder="1" applyAlignment="1">
      <alignment horizontal="center" vertical="center" wrapText="1"/>
    </xf>
    <xf numFmtId="4" fontId="53" fillId="0" borderId="10" xfId="0" applyNumberFormat="1" applyFont="1" applyFill="1" applyBorder="1" applyAlignment="1">
      <alignment horizontal="center" vertical="center" wrapText="1"/>
    </xf>
    <xf numFmtId="4" fontId="54" fillId="0" borderId="10" xfId="0" applyNumberFormat="1" applyFont="1" applyFill="1" applyBorder="1" applyAlignment="1">
      <alignment horizontal="center" vertical="center" wrapText="1"/>
    </xf>
    <xf numFmtId="0" fontId="56" fillId="0" borderId="0" xfId="0" applyFont="1" applyAlignment="1">
      <alignment horizontal="left" vertical="center"/>
    </xf>
    <xf numFmtId="0" fontId="57" fillId="0" borderId="0" xfId="0" applyFont="1" applyAlignment="1">
      <alignment horizontal="left"/>
    </xf>
    <xf numFmtId="0" fontId="56" fillId="0" borderId="0" xfId="0" applyFont="1" applyAlignment="1">
      <alignment horizontal="left" vertical="center" wrapText="1"/>
    </xf>
    <xf numFmtId="0" fontId="57" fillId="0" borderId="0" xfId="0" applyFont="1" applyAlignment="1">
      <alignment horizontal="left" wrapText="1"/>
    </xf>
    <xf numFmtId="4" fontId="53" fillId="6" borderId="10" xfId="0" applyNumberFormat="1" applyFont="1" applyFill="1" applyBorder="1" applyAlignment="1">
      <alignment horizontal="center" vertical="center" wrapText="1"/>
    </xf>
    <xf numFmtId="176" fontId="53" fillId="6" borderId="10" xfId="0" applyNumberFormat="1" applyFont="1" applyFill="1" applyBorder="1" applyAlignment="1">
      <alignment horizontal="center" vertical="center" wrapText="1"/>
    </xf>
    <xf numFmtId="4" fontId="54" fillId="6" borderId="10" xfId="0" applyNumberFormat="1" applyFont="1" applyFill="1" applyBorder="1" applyAlignment="1">
      <alignment horizontal="center" vertical="center" wrapText="1"/>
    </xf>
    <xf numFmtId="176" fontId="54" fillId="6" borderId="10" xfId="0" applyNumberFormat="1" applyFont="1" applyFill="1" applyBorder="1" applyAlignment="1">
      <alignment horizontal="center" vertical="center" wrapText="1"/>
    </xf>
    <xf numFmtId="176" fontId="54" fillId="0" borderId="10" xfId="0" applyNumberFormat="1" applyFont="1" applyFill="1" applyBorder="1" applyAlignment="1">
      <alignment horizontal="center" vertical="center" wrapText="1"/>
    </xf>
    <xf numFmtId="176" fontId="5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176" fontId="53" fillId="0" borderId="10" xfId="0" applyNumberFormat="1" applyFont="1" applyFill="1" applyBorder="1" applyAlignment="1">
      <alignment horizontal="center" vertical="center" wrapText="1"/>
    </xf>
    <xf numFmtId="176" fontId="53" fillId="17" borderId="10" xfId="0" applyNumberFormat="1" applyFont="1" applyFill="1" applyBorder="1" applyAlignment="1">
      <alignment horizontal="center" vertical="center" wrapText="1"/>
    </xf>
    <xf numFmtId="176" fontId="53" fillId="33" borderId="10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4" fontId="54" fillId="0" borderId="11" xfId="0" applyNumberFormat="1" applyFont="1" applyFill="1" applyBorder="1" applyAlignment="1">
      <alignment horizontal="center" vertical="center" wrapText="1"/>
    </xf>
    <xf numFmtId="4" fontId="0" fillId="0" borderId="12" xfId="0" applyNumberFormat="1" applyFont="1" applyFill="1" applyBorder="1" applyAlignment="1">
      <alignment horizontal="center" vertical="center" wrapText="1"/>
    </xf>
    <xf numFmtId="4" fontId="54" fillId="0" borderId="10" xfId="0" applyNumberFormat="1" applyFont="1" applyFill="1" applyBorder="1" applyAlignment="1">
      <alignment horizontal="center" vertical="center" wrapText="1"/>
    </xf>
    <xf numFmtId="176" fontId="54" fillId="0" borderId="10" xfId="0" applyNumberFormat="1" applyFont="1" applyFill="1" applyBorder="1" applyAlignment="1">
      <alignment horizontal="center" vertical="center" wrapText="1"/>
    </xf>
    <xf numFmtId="176" fontId="53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53" fillId="0" borderId="10" xfId="0" applyFont="1" applyFill="1" applyBorder="1" applyAlignment="1">
      <alignment horizontal="center" vertical="center" wrapText="1"/>
    </xf>
    <xf numFmtId="4" fontId="53" fillId="0" borderId="11" xfId="0" applyNumberFormat="1" applyFont="1" applyFill="1" applyBorder="1" applyAlignment="1">
      <alignment horizontal="center" vertical="center" wrapText="1"/>
    </xf>
    <xf numFmtId="4" fontId="53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56" fillId="0" borderId="0" xfId="0" applyFont="1" applyAlignment="1">
      <alignment horizontal="left" vertical="center"/>
    </xf>
    <xf numFmtId="0" fontId="57" fillId="0" borderId="0" xfId="0" applyFont="1" applyAlignment="1">
      <alignment horizontal="left"/>
    </xf>
    <xf numFmtId="0" fontId="55" fillId="0" borderId="0" xfId="0" applyFont="1" applyAlignment="1">
      <alignment horizontal="right" vertical="center"/>
    </xf>
    <xf numFmtId="0" fontId="59" fillId="0" borderId="0" xfId="0" applyFont="1" applyAlignment="1">
      <alignment horizontal="right"/>
    </xf>
    <xf numFmtId="0" fontId="56" fillId="0" borderId="0" xfId="0" applyFont="1" applyAlignment="1">
      <alignment horizontal="left" vertical="center" wrapText="1"/>
    </xf>
    <xf numFmtId="0" fontId="57" fillId="0" borderId="0" xfId="0" applyFont="1" applyAlignment="1">
      <alignment horizontal="left" wrapText="1"/>
    </xf>
    <xf numFmtId="0" fontId="55" fillId="18" borderId="10" xfId="0" applyFont="1" applyFill="1" applyBorder="1" applyAlignment="1">
      <alignment horizontal="center" vertical="center" wrapText="1"/>
    </xf>
    <xf numFmtId="4" fontId="55" fillId="18" borderId="10" xfId="0" applyNumberFormat="1" applyFont="1" applyFill="1" applyBorder="1" applyAlignment="1">
      <alignment horizontal="center" vertical="center" wrapText="1"/>
    </xf>
    <xf numFmtId="0" fontId="53" fillId="17" borderId="10" xfId="0" applyFont="1" applyFill="1" applyBorder="1" applyAlignment="1">
      <alignment horizontal="center" vertical="center" wrapText="1"/>
    </xf>
    <xf numFmtId="4" fontId="53" fillId="17" borderId="10" xfId="0" applyNumberFormat="1" applyFont="1" applyFill="1" applyBorder="1" applyAlignment="1">
      <alignment horizontal="center" vertical="center" wrapText="1"/>
    </xf>
    <xf numFmtId="176" fontId="55" fillId="18" borderId="10" xfId="0" applyNumberFormat="1" applyFont="1" applyFill="1" applyBorder="1" applyAlignment="1">
      <alignment horizontal="center" vertical="center" wrapText="1"/>
    </xf>
    <xf numFmtId="0" fontId="53" fillId="17" borderId="13" xfId="0" applyFont="1" applyFill="1" applyBorder="1" applyAlignment="1">
      <alignment horizontal="center" vertical="center" wrapText="1"/>
    </xf>
    <xf numFmtId="0" fontId="0" fillId="17" borderId="14" xfId="0" applyFont="1" applyFill="1" applyBorder="1" applyAlignment="1">
      <alignment horizontal="center" vertical="center"/>
    </xf>
    <xf numFmtId="0" fontId="0" fillId="17" borderId="15" xfId="0" applyFont="1" applyFill="1" applyBorder="1" applyAlignment="1">
      <alignment horizontal="center" vertical="center"/>
    </xf>
    <xf numFmtId="0" fontId="0" fillId="17" borderId="16" xfId="0" applyFont="1" applyFill="1" applyBorder="1" applyAlignment="1">
      <alignment horizontal="center" vertical="center"/>
    </xf>
    <xf numFmtId="0" fontId="0" fillId="17" borderId="0" xfId="0" applyFont="1" applyFill="1" applyAlignment="1">
      <alignment horizontal="center" vertical="center"/>
    </xf>
    <xf numFmtId="0" fontId="0" fillId="17" borderId="17" xfId="0" applyFont="1" applyFill="1" applyBorder="1" applyAlignment="1">
      <alignment horizontal="center" vertical="center"/>
    </xf>
    <xf numFmtId="0" fontId="0" fillId="17" borderId="18" xfId="0" applyFont="1" applyFill="1" applyBorder="1" applyAlignment="1">
      <alignment horizontal="center" vertical="center"/>
    </xf>
    <xf numFmtId="0" fontId="0" fillId="17" borderId="19" xfId="0" applyFont="1" applyFill="1" applyBorder="1" applyAlignment="1">
      <alignment horizontal="center" vertical="center"/>
    </xf>
    <xf numFmtId="0" fontId="0" fillId="17" borderId="20" xfId="0" applyFont="1" applyFill="1" applyBorder="1" applyAlignment="1">
      <alignment horizontal="center" vertical="center"/>
    </xf>
    <xf numFmtId="0" fontId="55" fillId="18" borderId="13" xfId="0" applyFont="1" applyFill="1" applyBorder="1" applyAlignment="1">
      <alignment horizontal="left" vertical="center" wrapText="1"/>
    </xf>
    <xf numFmtId="0" fontId="59" fillId="18" borderId="14" xfId="0" applyFont="1" applyFill="1" applyBorder="1" applyAlignment="1">
      <alignment vertical="center"/>
    </xf>
    <xf numFmtId="0" fontId="59" fillId="18" borderId="15" xfId="0" applyFont="1" applyFill="1" applyBorder="1" applyAlignment="1">
      <alignment vertical="center"/>
    </xf>
    <xf numFmtId="0" fontId="59" fillId="18" borderId="16" xfId="0" applyFont="1" applyFill="1" applyBorder="1" applyAlignment="1">
      <alignment vertical="center"/>
    </xf>
    <xf numFmtId="0" fontId="59" fillId="18" borderId="0" xfId="0" applyFont="1" applyFill="1" applyAlignment="1">
      <alignment vertical="center"/>
    </xf>
    <xf numFmtId="0" fontId="59" fillId="18" borderId="17" xfId="0" applyFont="1" applyFill="1" applyBorder="1" applyAlignment="1">
      <alignment vertical="center"/>
    </xf>
    <xf numFmtId="0" fontId="59" fillId="18" borderId="18" xfId="0" applyFont="1" applyFill="1" applyBorder="1" applyAlignment="1">
      <alignment vertical="center"/>
    </xf>
    <xf numFmtId="0" fontId="59" fillId="18" borderId="19" xfId="0" applyFont="1" applyFill="1" applyBorder="1" applyAlignment="1">
      <alignment vertical="center"/>
    </xf>
    <xf numFmtId="0" fontId="59" fillId="18" borderId="20" xfId="0" applyFont="1" applyFill="1" applyBorder="1" applyAlignment="1">
      <alignment vertical="center"/>
    </xf>
    <xf numFmtId="176" fontId="53" fillId="17" borderId="10" xfId="0" applyNumberFormat="1" applyFont="1" applyFill="1" applyBorder="1" applyAlignment="1">
      <alignment horizontal="center" vertical="center" wrapText="1"/>
    </xf>
    <xf numFmtId="0" fontId="53" fillId="6" borderId="10" xfId="0" applyFont="1" applyFill="1" applyBorder="1" applyAlignment="1">
      <alignment horizontal="center" vertical="center" wrapText="1"/>
    </xf>
    <xf numFmtId="4" fontId="53" fillId="6" borderId="10" xfId="0" applyNumberFormat="1" applyFont="1" applyFill="1" applyBorder="1" applyAlignment="1">
      <alignment horizontal="center" vertical="center" wrapText="1"/>
    </xf>
    <xf numFmtId="176" fontId="54" fillId="6" borderId="10" xfId="0" applyNumberFormat="1" applyFont="1" applyFill="1" applyBorder="1" applyAlignment="1">
      <alignment horizontal="center" vertical="center" wrapText="1"/>
    </xf>
    <xf numFmtId="4" fontId="54" fillId="6" borderId="10" xfId="0" applyNumberFormat="1" applyFont="1" applyFill="1" applyBorder="1" applyAlignment="1">
      <alignment horizontal="center" vertical="center" wrapText="1"/>
    </xf>
    <xf numFmtId="4" fontId="54" fillId="6" borderId="11" xfId="0" applyNumberFormat="1" applyFont="1" applyFill="1" applyBorder="1" applyAlignment="1">
      <alignment horizontal="center" vertical="center" wrapText="1"/>
    </xf>
    <xf numFmtId="4" fontId="0" fillId="6" borderId="12" xfId="0" applyNumberFormat="1" applyFont="1" applyFill="1" applyBorder="1" applyAlignment="1">
      <alignment horizontal="center" vertical="center" wrapText="1"/>
    </xf>
    <xf numFmtId="176" fontId="54" fillId="6" borderId="11" xfId="0" applyNumberFormat="1" applyFont="1" applyFill="1" applyBorder="1" applyAlignment="1">
      <alignment horizontal="center" vertical="center" wrapText="1"/>
    </xf>
    <xf numFmtId="176" fontId="54" fillId="6" borderId="12" xfId="0" applyNumberFormat="1" applyFont="1" applyFill="1" applyBorder="1" applyAlignment="1">
      <alignment horizontal="center" vertical="center" wrapText="1"/>
    </xf>
    <xf numFmtId="4" fontId="53" fillId="6" borderId="11" xfId="0" applyNumberFormat="1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4" fillId="0" borderId="21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4" fontId="54" fillId="0" borderId="21" xfId="0" applyNumberFormat="1" applyFont="1" applyFill="1" applyBorder="1" applyAlignment="1">
      <alignment horizontal="center" vertical="center" wrapText="1"/>
    </xf>
    <xf numFmtId="4" fontId="54" fillId="0" borderId="12" xfId="0" applyNumberFormat="1" applyFont="1" applyFill="1" applyBorder="1" applyAlignment="1">
      <alignment horizontal="center" vertical="center" wrapText="1"/>
    </xf>
    <xf numFmtId="176" fontId="54" fillId="0" borderId="11" xfId="0" applyNumberFormat="1" applyFont="1" applyFill="1" applyBorder="1" applyAlignment="1">
      <alignment horizontal="center" vertical="center" wrapText="1"/>
    </xf>
    <xf numFmtId="176" fontId="54" fillId="0" borderId="12" xfId="0" applyNumberFormat="1" applyFont="1" applyFill="1" applyBorder="1" applyAlignment="1">
      <alignment horizontal="center" vertical="center" wrapText="1"/>
    </xf>
    <xf numFmtId="0" fontId="53" fillId="6" borderId="11" xfId="0" applyFont="1" applyFill="1" applyBorder="1" applyAlignment="1">
      <alignment horizontal="center" vertical="center" wrapText="1"/>
    </xf>
    <xf numFmtId="0" fontId="53" fillId="6" borderId="21" xfId="0" applyFont="1" applyFill="1" applyBorder="1" applyAlignment="1">
      <alignment horizontal="center" vertical="center" wrapText="1"/>
    </xf>
    <xf numFmtId="0" fontId="53" fillId="6" borderId="12" xfId="0" applyFont="1" applyFill="1" applyBorder="1" applyAlignment="1">
      <alignment horizontal="center" vertical="center" wrapText="1"/>
    </xf>
    <xf numFmtId="4" fontId="54" fillId="6" borderId="21" xfId="0" applyNumberFormat="1" applyFont="1" applyFill="1" applyBorder="1" applyAlignment="1">
      <alignment horizontal="center" vertical="center" wrapText="1"/>
    </xf>
    <xf numFmtId="4" fontId="54" fillId="6" borderId="12" xfId="0" applyNumberFormat="1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3" fillId="0" borderId="21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4" fontId="53" fillId="0" borderId="21" xfId="0" applyNumberFormat="1" applyFont="1" applyFill="1" applyBorder="1" applyAlignment="1">
      <alignment horizontal="center" vertical="center" wrapText="1"/>
    </xf>
    <xf numFmtId="4" fontId="53" fillId="0" borderId="12" xfId="0" applyNumberFormat="1" applyFont="1" applyFill="1" applyBorder="1" applyAlignment="1">
      <alignment horizontal="center" vertical="center" wrapText="1"/>
    </xf>
    <xf numFmtId="176" fontId="53" fillId="0" borderId="11" xfId="0" applyNumberFormat="1" applyFont="1" applyFill="1" applyBorder="1" applyAlignment="1">
      <alignment horizontal="center" vertical="center" wrapText="1"/>
    </xf>
    <xf numFmtId="176" fontId="53" fillId="0" borderId="12" xfId="0" applyNumberFormat="1" applyFont="1" applyFill="1" applyBorder="1" applyAlignment="1">
      <alignment horizontal="center" vertical="center" wrapText="1"/>
    </xf>
    <xf numFmtId="4" fontId="53" fillId="6" borderId="21" xfId="0" applyNumberFormat="1" applyFont="1" applyFill="1" applyBorder="1" applyAlignment="1">
      <alignment horizontal="center" vertical="center" wrapText="1"/>
    </xf>
    <xf numFmtId="4" fontId="53" fillId="6" borderId="12" xfId="0" applyNumberFormat="1" applyFont="1" applyFill="1" applyBorder="1" applyAlignment="1">
      <alignment horizontal="center" vertical="center" wrapText="1"/>
    </xf>
    <xf numFmtId="176" fontId="53" fillId="6" borderId="11" xfId="0" applyNumberFormat="1" applyFont="1" applyFill="1" applyBorder="1" applyAlignment="1">
      <alignment horizontal="center" vertical="center" wrapText="1"/>
    </xf>
    <xf numFmtId="176" fontId="53" fillId="6" borderId="12" xfId="0" applyNumberFormat="1" applyFont="1" applyFill="1" applyBorder="1" applyAlignment="1">
      <alignment horizontal="center" vertical="center" wrapText="1"/>
    </xf>
    <xf numFmtId="176" fontId="53" fillId="6" borderId="10" xfId="0" applyNumberFormat="1" applyFont="1" applyFill="1" applyBorder="1" applyAlignment="1">
      <alignment horizontal="center" vertical="center" wrapText="1"/>
    </xf>
    <xf numFmtId="176" fontId="53" fillId="33" borderId="11" xfId="0" applyNumberFormat="1" applyFont="1" applyFill="1" applyBorder="1" applyAlignment="1">
      <alignment horizontal="center" vertical="center" wrapText="1"/>
    </xf>
    <xf numFmtId="176" fontId="53" fillId="33" borderId="12" xfId="0" applyNumberFormat="1" applyFont="1" applyFill="1" applyBorder="1" applyAlignment="1">
      <alignment horizontal="center" vertical="center" wrapText="1"/>
    </xf>
    <xf numFmtId="4" fontId="53" fillId="17" borderId="11" xfId="0" applyNumberFormat="1" applyFont="1" applyFill="1" applyBorder="1" applyAlignment="1">
      <alignment horizontal="center" vertical="center" wrapText="1"/>
    </xf>
    <xf numFmtId="4" fontId="0" fillId="17" borderId="12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33" fillId="0" borderId="12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4" fontId="4" fillId="6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4" fillId="6" borderId="11" xfId="0" applyNumberFormat="1" applyFont="1" applyFill="1" applyBorder="1" applyAlignment="1">
      <alignment horizontal="center" vertical="center" wrapText="1"/>
    </xf>
    <xf numFmtId="4" fontId="33" fillId="6" borderId="12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0" fillId="6" borderId="11" xfId="0" applyNumberFormat="1" applyFont="1" applyFill="1" applyBorder="1" applyAlignment="1">
      <alignment horizontal="center"/>
    </xf>
    <xf numFmtId="4" fontId="0" fillId="6" borderId="12" xfId="0" applyNumberFormat="1" applyFont="1" applyFill="1" applyBorder="1" applyAlignment="1">
      <alignment horizontal="center"/>
    </xf>
    <xf numFmtId="4" fontId="3" fillId="0" borderId="11" xfId="0" applyNumberFormat="1" applyFont="1" applyFill="1" applyBorder="1" applyAlignment="1">
      <alignment horizontal="center" vertical="center" wrapText="1"/>
    </xf>
    <xf numFmtId="4" fontId="3" fillId="6" borderId="10" xfId="0" applyNumberFormat="1" applyFont="1" applyFill="1" applyBorder="1" applyAlignment="1">
      <alignment horizontal="center" vertical="center" wrapText="1"/>
    </xf>
    <xf numFmtId="4" fontId="3" fillId="6" borderId="11" xfId="0" applyNumberFormat="1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vertical="center" wrapText="1"/>
    </xf>
    <xf numFmtId="176" fontId="54" fillId="33" borderId="10" xfId="0" applyNumberFormat="1" applyFont="1" applyFill="1" applyBorder="1" applyAlignment="1">
      <alignment horizontal="center" vertical="center" wrapText="1"/>
    </xf>
    <xf numFmtId="0" fontId="52" fillId="13" borderId="10" xfId="0" applyFont="1" applyFill="1" applyBorder="1" applyAlignment="1">
      <alignment horizontal="center" vertical="center" wrapText="1"/>
    </xf>
    <xf numFmtId="0" fontId="60" fillId="13" borderId="10" xfId="0" applyFont="1" applyFill="1" applyBorder="1" applyAlignment="1">
      <alignment horizontal="center" vertical="center" wrapText="1"/>
    </xf>
    <xf numFmtId="0" fontId="0" fillId="6" borderId="10" xfId="0" applyFont="1" applyFill="1" applyBorder="1" applyAlignment="1">
      <alignment vertical="center" wrapText="1"/>
    </xf>
    <xf numFmtId="0" fontId="53" fillId="6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0" fontId="53" fillId="6" borderId="22" xfId="0" applyFont="1" applyFill="1" applyBorder="1" applyAlignment="1">
      <alignment horizontal="center" vertical="center"/>
    </xf>
    <xf numFmtId="0" fontId="53" fillId="6" borderId="23" xfId="0" applyFont="1" applyFill="1" applyBorder="1" applyAlignment="1">
      <alignment horizontal="center" vertical="center"/>
    </xf>
    <xf numFmtId="0" fontId="53" fillId="6" borderId="24" xfId="0" applyFont="1" applyFill="1" applyBorder="1" applyAlignment="1">
      <alignment horizontal="center" vertical="center"/>
    </xf>
    <xf numFmtId="0" fontId="61" fillId="0" borderId="0" xfId="0" applyFont="1" applyAlignment="1">
      <alignment horizontal="right"/>
    </xf>
    <xf numFmtId="0" fontId="55" fillId="0" borderId="0" xfId="0" applyFont="1" applyAlignment="1">
      <alignment horizontal="right" vertical="center" wrapText="1"/>
    </xf>
    <xf numFmtId="0" fontId="61" fillId="0" borderId="0" xfId="0" applyFont="1" applyAlignment="1">
      <alignment horizontal="right" wrapText="1"/>
    </xf>
    <xf numFmtId="0" fontId="61" fillId="0" borderId="19" xfId="0" applyFont="1" applyBorder="1" applyAlignment="1">
      <alignment horizontal="right" wrapText="1"/>
    </xf>
    <xf numFmtId="0" fontId="33" fillId="6" borderId="10" xfId="0" applyFont="1" applyFill="1" applyBorder="1" applyAlignment="1">
      <alignment/>
    </xf>
    <xf numFmtId="0" fontId="53" fillId="13" borderId="10" xfId="0" applyFont="1" applyFill="1" applyBorder="1" applyAlignment="1">
      <alignment horizontal="center" vertical="center" wrapText="1"/>
    </xf>
    <xf numFmtId="0" fontId="0" fillId="13" borderId="10" xfId="0" applyFont="1" applyFill="1" applyBorder="1" applyAlignment="1">
      <alignment horizontal="center" vertical="center" wrapText="1"/>
    </xf>
    <xf numFmtId="0" fontId="54" fillId="0" borderId="22" xfId="0" applyFont="1" applyFill="1" applyBorder="1" applyAlignment="1">
      <alignment horizontal="center" vertical="center"/>
    </xf>
    <xf numFmtId="0" fontId="54" fillId="0" borderId="23" xfId="0" applyFont="1" applyFill="1" applyBorder="1" applyAlignment="1">
      <alignment horizontal="center" vertical="center"/>
    </xf>
    <xf numFmtId="0" fontId="54" fillId="0" borderId="24" xfId="0" applyFont="1" applyFill="1" applyBorder="1" applyAlignment="1">
      <alignment horizontal="center" vertical="center"/>
    </xf>
    <xf numFmtId="0" fontId="53" fillId="6" borderId="13" xfId="0" applyFont="1" applyFill="1" applyBorder="1" applyAlignment="1">
      <alignment horizontal="center" vertical="center" wrapText="1"/>
    </xf>
    <xf numFmtId="0" fontId="53" fillId="6" borderId="14" xfId="0" applyFont="1" applyFill="1" applyBorder="1" applyAlignment="1">
      <alignment horizontal="center" vertical="center" wrapText="1"/>
    </xf>
    <xf numFmtId="0" fontId="53" fillId="6" borderId="15" xfId="0" applyFont="1" applyFill="1" applyBorder="1" applyAlignment="1">
      <alignment horizontal="center" vertical="center" wrapText="1"/>
    </xf>
    <xf numFmtId="0" fontId="53" fillId="6" borderId="16" xfId="0" applyFont="1" applyFill="1" applyBorder="1" applyAlignment="1">
      <alignment horizontal="center" vertical="center" wrapText="1"/>
    </xf>
    <xf numFmtId="0" fontId="53" fillId="6" borderId="0" xfId="0" applyFont="1" applyFill="1" applyBorder="1" applyAlignment="1">
      <alignment horizontal="center" vertical="center" wrapText="1"/>
    </xf>
    <xf numFmtId="0" fontId="53" fillId="6" borderId="17" xfId="0" applyFont="1" applyFill="1" applyBorder="1" applyAlignment="1">
      <alignment horizontal="center" vertical="center" wrapText="1"/>
    </xf>
    <xf numFmtId="0" fontId="53" fillId="6" borderId="18" xfId="0" applyFont="1" applyFill="1" applyBorder="1" applyAlignment="1">
      <alignment horizontal="center" vertical="center" wrapText="1"/>
    </xf>
    <xf numFmtId="0" fontId="53" fillId="6" borderId="19" xfId="0" applyFont="1" applyFill="1" applyBorder="1" applyAlignment="1">
      <alignment horizontal="center" vertical="center" wrapText="1"/>
    </xf>
    <xf numFmtId="0" fontId="53" fillId="6" borderId="20" xfId="0" applyFont="1" applyFill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/>
    </xf>
    <xf numFmtId="0" fontId="54" fillId="0" borderId="13" xfId="0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 wrapText="1"/>
    </xf>
    <xf numFmtId="0" fontId="54" fillId="0" borderId="15" xfId="0" applyFont="1" applyFill="1" applyBorder="1" applyAlignment="1">
      <alignment horizontal="center" vertical="center" wrapText="1"/>
    </xf>
    <xf numFmtId="0" fontId="54" fillId="0" borderId="16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54" fillId="0" borderId="17" xfId="0" applyFont="1" applyFill="1" applyBorder="1" applyAlignment="1">
      <alignment horizontal="center" vertical="center" wrapText="1"/>
    </xf>
    <xf numFmtId="0" fontId="54" fillId="0" borderId="18" xfId="0" applyFont="1" applyFill="1" applyBorder="1" applyAlignment="1">
      <alignment horizontal="center" vertical="center" wrapText="1"/>
    </xf>
    <xf numFmtId="0" fontId="54" fillId="0" borderId="19" xfId="0" applyFont="1" applyFill="1" applyBorder="1" applyAlignment="1">
      <alignment horizontal="center" vertical="center" wrapText="1"/>
    </xf>
    <xf numFmtId="0" fontId="54" fillId="0" borderId="20" xfId="0" applyFont="1" applyFill="1" applyBorder="1" applyAlignment="1">
      <alignment horizontal="center" vertical="center" wrapText="1"/>
    </xf>
    <xf numFmtId="0" fontId="52" fillId="13" borderId="22" xfId="0" applyFont="1" applyFill="1" applyBorder="1" applyAlignment="1">
      <alignment horizontal="center" vertical="center"/>
    </xf>
    <xf numFmtId="0" fontId="60" fillId="13" borderId="24" xfId="0" applyFont="1" applyFill="1" applyBorder="1" applyAlignment="1">
      <alignment horizontal="center" vertical="center"/>
    </xf>
    <xf numFmtId="0" fontId="52" fillId="13" borderId="11" xfId="0" applyFont="1" applyFill="1" applyBorder="1" applyAlignment="1">
      <alignment horizontal="center" vertical="center" wrapText="1"/>
    </xf>
    <xf numFmtId="0" fontId="52" fillId="13" borderId="12" xfId="0" applyFont="1" applyFill="1" applyBorder="1" applyAlignment="1">
      <alignment horizontal="center" vertical="center" wrapText="1"/>
    </xf>
    <xf numFmtId="176" fontId="52" fillId="13" borderId="11" xfId="0" applyNumberFormat="1" applyFont="1" applyFill="1" applyBorder="1" applyAlignment="1">
      <alignment horizontal="center" vertical="center" wrapText="1"/>
    </xf>
    <xf numFmtId="176" fontId="60" fillId="13" borderId="12" xfId="0" applyNumberFormat="1" applyFont="1" applyFill="1" applyBorder="1" applyAlignment="1">
      <alignment horizontal="center" vertical="center" wrapText="1"/>
    </xf>
    <xf numFmtId="0" fontId="52" fillId="13" borderId="21" xfId="0" applyFont="1" applyFill="1" applyBorder="1" applyAlignment="1">
      <alignment horizontal="center" vertical="center" wrapText="1"/>
    </xf>
    <xf numFmtId="0" fontId="60" fillId="13" borderId="21" xfId="0" applyFont="1" applyFill="1" applyBorder="1" applyAlignment="1">
      <alignment horizontal="center" vertical="center" wrapText="1"/>
    </xf>
    <xf numFmtId="0" fontId="60" fillId="13" borderId="12" xfId="0" applyFont="1" applyFill="1" applyBorder="1" applyAlignment="1">
      <alignment horizontal="center" vertical="center" wrapText="1"/>
    </xf>
    <xf numFmtId="0" fontId="52" fillId="13" borderId="13" xfId="0" applyFont="1" applyFill="1" applyBorder="1" applyAlignment="1">
      <alignment horizontal="center" vertical="center" wrapText="1"/>
    </xf>
    <xf numFmtId="0" fontId="52" fillId="13" borderId="14" xfId="0" applyFont="1" applyFill="1" applyBorder="1" applyAlignment="1">
      <alignment horizontal="center" vertical="center" wrapText="1"/>
    </xf>
    <xf numFmtId="0" fontId="52" fillId="13" borderId="15" xfId="0" applyFont="1" applyFill="1" applyBorder="1" applyAlignment="1">
      <alignment horizontal="center" vertical="center" wrapText="1"/>
    </xf>
    <xf numFmtId="0" fontId="60" fillId="13" borderId="18" xfId="0" applyFont="1" applyFill="1" applyBorder="1" applyAlignment="1">
      <alignment horizontal="center" vertical="center" wrapText="1"/>
    </xf>
    <xf numFmtId="0" fontId="60" fillId="13" borderId="19" xfId="0" applyFont="1" applyFill="1" applyBorder="1" applyAlignment="1">
      <alignment horizontal="center" vertical="center" wrapText="1"/>
    </xf>
    <xf numFmtId="0" fontId="60" fillId="13" borderId="20" xfId="0" applyFont="1" applyFill="1" applyBorder="1" applyAlignment="1">
      <alignment horizontal="center" vertical="center" wrapText="1"/>
    </xf>
    <xf numFmtId="4" fontId="55" fillId="18" borderId="11" xfId="0" applyNumberFormat="1" applyFont="1" applyFill="1" applyBorder="1" applyAlignment="1">
      <alignment horizontal="center" vertical="center" wrapText="1"/>
    </xf>
    <xf numFmtId="4" fontId="59" fillId="18" borderId="12" xfId="0" applyNumberFormat="1" applyFont="1" applyFill="1" applyBorder="1" applyAlignment="1">
      <alignment horizontal="center" vertical="center" wrapText="1"/>
    </xf>
    <xf numFmtId="176" fontId="53" fillId="24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7"/>
  <sheetViews>
    <sheetView tabSelected="1" zoomScale="115" zoomScaleNormal="115" zoomScalePageLayoutView="0" workbookViewId="0" topLeftCell="A1">
      <pane ySplit="10" topLeftCell="A242" activePane="bottomLeft" state="frozen"/>
      <selection pane="topLeft" activeCell="A1" sqref="A1"/>
      <selection pane="bottomLeft" activeCell="P248" sqref="P248:Q248"/>
    </sheetView>
  </sheetViews>
  <sheetFormatPr defaultColWidth="9.140625" defaultRowHeight="15"/>
  <cols>
    <col min="1" max="1" width="10.140625" style="1" customWidth="1"/>
    <col min="4" max="4" width="14.421875" style="0" customWidth="1"/>
    <col min="7" max="7" width="11.8515625" style="0" customWidth="1"/>
    <col min="9" max="9" width="10.00390625" style="0" customWidth="1"/>
    <col min="10" max="10" width="18.57421875" style="0" customWidth="1"/>
    <col min="11" max="11" width="15.421875" style="6" customWidth="1"/>
    <col min="13" max="13" width="7.00390625" style="0" customWidth="1"/>
    <col min="14" max="14" width="6.421875" style="0" customWidth="1"/>
    <col min="15" max="15" width="4.8515625" style="0" customWidth="1"/>
    <col min="17" max="17" width="9.8515625" style="0" customWidth="1"/>
    <col min="18" max="18" width="8.8515625" style="7" customWidth="1"/>
    <col min="19" max="19" width="3.140625" style="7" customWidth="1"/>
  </cols>
  <sheetData>
    <row r="1" spans="1:19" ht="15.75">
      <c r="A1" s="64" t="s">
        <v>24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</row>
    <row r="2" spans="1:19" ht="12" customHeight="1">
      <c r="A2" s="64" t="s">
        <v>109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</row>
    <row r="3" spans="1:19" ht="15" hidden="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</row>
    <row r="4" spans="1:19" ht="15">
      <c r="A4" s="156" t="s">
        <v>110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</row>
    <row r="5" spans="1:19" ht="21" customHeight="1">
      <c r="A5" s="158"/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</row>
    <row r="6" spans="1:19" ht="14.25" customHeight="1">
      <c r="A6" s="174" t="s">
        <v>81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</row>
    <row r="7" spans="1:19" ht="36" customHeight="1">
      <c r="A7" s="176"/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</row>
    <row r="8" spans="1:19" ht="14.25" customHeight="1">
      <c r="A8" s="178" t="s">
        <v>111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</row>
    <row r="9" spans="1:19" ht="15">
      <c r="A9" s="189" t="s">
        <v>7</v>
      </c>
      <c r="B9" s="198" t="s">
        <v>82</v>
      </c>
      <c r="C9" s="199"/>
      <c r="D9" s="200"/>
      <c r="E9" s="198" t="s">
        <v>0</v>
      </c>
      <c r="F9" s="199"/>
      <c r="G9" s="200"/>
      <c r="H9" s="191" t="s">
        <v>113</v>
      </c>
      <c r="I9" s="196"/>
      <c r="J9" s="196"/>
      <c r="K9" s="197"/>
      <c r="L9" s="191" t="s">
        <v>28</v>
      </c>
      <c r="M9" s="195"/>
      <c r="N9" s="195"/>
      <c r="O9" s="195"/>
      <c r="P9" s="196"/>
      <c r="Q9" s="196"/>
      <c r="R9" s="196"/>
      <c r="S9" s="197"/>
    </row>
    <row r="10" spans="1:19" ht="60" customHeight="1">
      <c r="A10" s="190"/>
      <c r="B10" s="201"/>
      <c r="C10" s="202"/>
      <c r="D10" s="203"/>
      <c r="E10" s="201"/>
      <c r="F10" s="202"/>
      <c r="G10" s="203"/>
      <c r="H10" s="191" t="s">
        <v>112</v>
      </c>
      <c r="I10" s="197"/>
      <c r="J10" s="8" t="s">
        <v>27</v>
      </c>
      <c r="K10" s="9" t="s">
        <v>1</v>
      </c>
      <c r="L10" s="191" t="s">
        <v>29</v>
      </c>
      <c r="M10" s="196"/>
      <c r="N10" s="196"/>
      <c r="O10" s="197"/>
      <c r="P10" s="191" t="s">
        <v>27</v>
      </c>
      <c r="Q10" s="192"/>
      <c r="R10" s="193" t="s">
        <v>1</v>
      </c>
      <c r="S10" s="194"/>
    </row>
    <row r="11" spans="1:19" ht="25.5" customHeight="1">
      <c r="A11" s="146" t="s">
        <v>38</v>
      </c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</row>
    <row r="12" spans="1:19" ht="15">
      <c r="A12" s="149" t="s">
        <v>14</v>
      </c>
      <c r="B12" s="92" t="s">
        <v>33</v>
      </c>
      <c r="C12" s="148"/>
      <c r="D12" s="148"/>
      <c r="E12" s="92" t="s">
        <v>2</v>
      </c>
      <c r="F12" s="92"/>
      <c r="G12" s="92"/>
      <c r="H12" s="100">
        <f>H17+H22</f>
        <v>2128.48</v>
      </c>
      <c r="I12" s="97"/>
      <c r="J12" s="10">
        <f>J17+J22</f>
        <v>1096.77</v>
      </c>
      <c r="K12" s="11">
        <f>IF(H12=0,0,J12/H12*100)</f>
        <v>51.52832067954597</v>
      </c>
      <c r="L12" s="93">
        <f>L13+L14+L15+T12+L16</f>
        <v>2131.41</v>
      </c>
      <c r="M12" s="93"/>
      <c r="N12" s="93"/>
      <c r="O12" s="93"/>
      <c r="P12" s="93">
        <f>P13+P14+P15+P16</f>
        <v>1096.77</v>
      </c>
      <c r="Q12" s="93"/>
      <c r="R12" s="94">
        <f aca="true" t="shared" si="0" ref="R12:R27">IF(L12=0,0,P12/L12*100)</f>
        <v>51.45748588962237</v>
      </c>
      <c r="S12" s="94"/>
    </row>
    <row r="13" spans="1:19" ht="15">
      <c r="A13" s="149"/>
      <c r="B13" s="148"/>
      <c r="C13" s="148"/>
      <c r="D13" s="148"/>
      <c r="E13" s="92" t="s">
        <v>32</v>
      </c>
      <c r="F13" s="92"/>
      <c r="G13" s="92"/>
      <c r="H13" s="96">
        <f>H18+H23</f>
        <v>0</v>
      </c>
      <c r="I13" s="97"/>
      <c r="J13" s="13">
        <f>J18+J23</f>
        <v>0</v>
      </c>
      <c r="K13" s="12">
        <f>IF(H13=0,0,J13/H13*100)</f>
        <v>0</v>
      </c>
      <c r="L13" s="95">
        <f>L18+L23</f>
        <v>0</v>
      </c>
      <c r="M13" s="95"/>
      <c r="N13" s="95"/>
      <c r="O13" s="95"/>
      <c r="P13" s="95">
        <f>P18+P23</f>
        <v>0</v>
      </c>
      <c r="Q13" s="95"/>
      <c r="R13" s="94">
        <f t="shared" si="0"/>
        <v>0</v>
      </c>
      <c r="S13" s="94"/>
    </row>
    <row r="14" spans="1:19" ht="15">
      <c r="A14" s="149"/>
      <c r="B14" s="148"/>
      <c r="C14" s="148"/>
      <c r="D14" s="148"/>
      <c r="E14" s="92" t="s">
        <v>4</v>
      </c>
      <c r="F14" s="92"/>
      <c r="G14" s="92"/>
      <c r="H14" s="96">
        <f>H19+H24</f>
        <v>1868.9</v>
      </c>
      <c r="I14" s="97"/>
      <c r="J14" s="13">
        <f>J19+J24</f>
        <v>919.72</v>
      </c>
      <c r="K14" s="12">
        <f>IF(H14=0,0,J14/H14*100)</f>
        <v>49.211835839263735</v>
      </c>
      <c r="L14" s="95">
        <f>L19+L24</f>
        <v>1868.9</v>
      </c>
      <c r="M14" s="95"/>
      <c r="N14" s="95"/>
      <c r="O14" s="95"/>
      <c r="P14" s="95">
        <f>P19+P24</f>
        <v>919.72</v>
      </c>
      <c r="Q14" s="95"/>
      <c r="R14" s="94">
        <f t="shared" si="0"/>
        <v>49.211835839263735</v>
      </c>
      <c r="S14" s="94"/>
    </row>
    <row r="15" spans="1:19" ht="15">
      <c r="A15" s="149"/>
      <c r="B15" s="148"/>
      <c r="C15" s="148"/>
      <c r="D15" s="148"/>
      <c r="E15" s="92" t="s">
        <v>5</v>
      </c>
      <c r="F15" s="92"/>
      <c r="G15" s="92"/>
      <c r="H15" s="96">
        <f>H20+H25</f>
        <v>0</v>
      </c>
      <c r="I15" s="97"/>
      <c r="J15" s="13">
        <f>J20+J25</f>
        <v>0</v>
      </c>
      <c r="K15" s="12">
        <f>IF(H15=0,0,J15/H15*100)</f>
        <v>0</v>
      </c>
      <c r="L15" s="95">
        <f>L20+L25</f>
        <v>0</v>
      </c>
      <c r="M15" s="95"/>
      <c r="N15" s="95"/>
      <c r="O15" s="95"/>
      <c r="P15" s="95">
        <f>P20+P25</f>
        <v>0</v>
      </c>
      <c r="Q15" s="95"/>
      <c r="R15" s="94">
        <f t="shared" si="0"/>
        <v>0</v>
      </c>
      <c r="S15" s="94"/>
    </row>
    <row r="16" spans="1:20" ht="15">
      <c r="A16" s="149"/>
      <c r="B16" s="148"/>
      <c r="C16" s="148"/>
      <c r="D16" s="148"/>
      <c r="E16" s="92" t="s">
        <v>6</v>
      </c>
      <c r="F16" s="92"/>
      <c r="G16" s="92"/>
      <c r="H16" s="96">
        <f>H21+H26</f>
        <v>259.58</v>
      </c>
      <c r="I16" s="97"/>
      <c r="J16" s="13">
        <f>J21+J26</f>
        <v>177.05</v>
      </c>
      <c r="K16" s="12">
        <f>IF(H16=0,0,J16/H16*100)</f>
        <v>68.20633330765082</v>
      </c>
      <c r="L16" s="95">
        <f>L21+L26</f>
        <v>262.51</v>
      </c>
      <c r="M16" s="95"/>
      <c r="N16" s="95"/>
      <c r="O16" s="95"/>
      <c r="P16" s="95">
        <f>P21+P26</f>
        <v>177.05</v>
      </c>
      <c r="Q16" s="95"/>
      <c r="R16" s="94">
        <f t="shared" si="0"/>
        <v>67.44504971239192</v>
      </c>
      <c r="S16" s="94"/>
      <c r="T16" s="3"/>
    </row>
    <row r="17" spans="1:19" s="4" customFormat="1" ht="38.25" customHeight="1">
      <c r="A17" s="53" t="s">
        <v>8</v>
      </c>
      <c r="B17" s="47" t="s">
        <v>69</v>
      </c>
      <c r="C17" s="54"/>
      <c r="D17" s="54"/>
      <c r="E17" s="57" t="s">
        <v>2</v>
      </c>
      <c r="F17" s="57"/>
      <c r="G17" s="57"/>
      <c r="H17" s="56">
        <f>H18+H19+H20+H21</f>
        <v>2031.41</v>
      </c>
      <c r="I17" s="49"/>
      <c r="J17" s="28">
        <f>J18+J19+J20+J21</f>
        <v>999.7</v>
      </c>
      <c r="K17" s="39">
        <f>IF(H17=0,0,J17/H17*100)</f>
        <v>49.2121235988796</v>
      </c>
      <c r="L17" s="57">
        <f>L18+L19+L20+L21</f>
        <v>2031.41</v>
      </c>
      <c r="M17" s="57"/>
      <c r="N17" s="57"/>
      <c r="O17" s="57"/>
      <c r="P17" s="57">
        <f>P18+P19+P20+P21</f>
        <v>999.7</v>
      </c>
      <c r="Q17" s="57"/>
      <c r="R17" s="145">
        <f t="shared" si="0"/>
        <v>49.2121235988796</v>
      </c>
      <c r="S17" s="145"/>
    </row>
    <row r="18" spans="1:19" s="4" customFormat="1" ht="15">
      <c r="A18" s="53"/>
      <c r="B18" s="47"/>
      <c r="C18" s="54"/>
      <c r="D18" s="54"/>
      <c r="E18" s="50" t="s">
        <v>32</v>
      </c>
      <c r="F18" s="50"/>
      <c r="G18" s="50"/>
      <c r="H18" s="48">
        <v>0</v>
      </c>
      <c r="I18" s="49"/>
      <c r="J18" s="29">
        <v>0</v>
      </c>
      <c r="K18" s="38">
        <f aca="true" t="shared" si="1" ref="K18:K36">IF(H18=0,0,J18/H18*100)</f>
        <v>0</v>
      </c>
      <c r="L18" s="50">
        <v>0</v>
      </c>
      <c r="M18" s="50"/>
      <c r="N18" s="50"/>
      <c r="O18" s="50"/>
      <c r="P18" s="50">
        <v>0</v>
      </c>
      <c r="Q18" s="50"/>
      <c r="R18" s="145">
        <f t="shared" si="0"/>
        <v>0</v>
      </c>
      <c r="S18" s="145"/>
    </row>
    <row r="19" spans="1:19" s="4" customFormat="1" ht="15">
      <c r="A19" s="53"/>
      <c r="B19" s="47"/>
      <c r="C19" s="54"/>
      <c r="D19" s="54"/>
      <c r="E19" s="50" t="s">
        <v>4</v>
      </c>
      <c r="F19" s="50"/>
      <c r="G19" s="50"/>
      <c r="H19" s="48">
        <v>1868.9</v>
      </c>
      <c r="I19" s="49"/>
      <c r="J19" s="29">
        <v>919.72</v>
      </c>
      <c r="K19" s="38">
        <f t="shared" si="1"/>
        <v>49.211835839263735</v>
      </c>
      <c r="L19" s="50">
        <v>1868.9</v>
      </c>
      <c r="M19" s="50"/>
      <c r="N19" s="50"/>
      <c r="O19" s="50"/>
      <c r="P19" s="50">
        <v>919.72</v>
      </c>
      <c r="Q19" s="50"/>
      <c r="R19" s="145">
        <f t="shared" si="0"/>
        <v>49.211835839263735</v>
      </c>
      <c r="S19" s="145"/>
    </row>
    <row r="20" spans="1:19" s="4" customFormat="1" ht="15">
      <c r="A20" s="53"/>
      <c r="B20" s="47"/>
      <c r="C20" s="54"/>
      <c r="D20" s="54"/>
      <c r="E20" s="50" t="s">
        <v>5</v>
      </c>
      <c r="F20" s="50"/>
      <c r="G20" s="50"/>
      <c r="H20" s="48">
        <v>0</v>
      </c>
      <c r="I20" s="49"/>
      <c r="J20" s="29">
        <v>0</v>
      </c>
      <c r="K20" s="38">
        <f t="shared" si="1"/>
        <v>0</v>
      </c>
      <c r="L20" s="50">
        <v>0</v>
      </c>
      <c r="M20" s="50"/>
      <c r="N20" s="50"/>
      <c r="O20" s="50"/>
      <c r="P20" s="50">
        <v>0</v>
      </c>
      <c r="Q20" s="50"/>
      <c r="R20" s="145">
        <f t="shared" si="0"/>
        <v>0</v>
      </c>
      <c r="S20" s="145"/>
    </row>
    <row r="21" spans="1:19" s="4" customFormat="1" ht="17.25" customHeight="1">
      <c r="A21" s="53"/>
      <c r="B21" s="47"/>
      <c r="C21" s="54"/>
      <c r="D21" s="54"/>
      <c r="E21" s="50" t="s">
        <v>6</v>
      </c>
      <c r="F21" s="50"/>
      <c r="G21" s="50"/>
      <c r="H21" s="48">
        <v>162.51</v>
      </c>
      <c r="I21" s="49"/>
      <c r="J21" s="29">
        <v>79.98</v>
      </c>
      <c r="K21" s="38">
        <f>IF(H21=0,0,J21/H21*100)</f>
        <v>49.21543289643715</v>
      </c>
      <c r="L21" s="50">
        <v>162.51</v>
      </c>
      <c r="M21" s="50"/>
      <c r="N21" s="50"/>
      <c r="O21" s="50"/>
      <c r="P21" s="50">
        <v>79.98</v>
      </c>
      <c r="Q21" s="50"/>
      <c r="R21" s="145">
        <f t="shared" si="0"/>
        <v>49.21543289643715</v>
      </c>
      <c r="S21" s="145"/>
    </row>
    <row r="22" spans="1:19" s="4" customFormat="1" ht="15">
      <c r="A22" s="53" t="s">
        <v>9</v>
      </c>
      <c r="B22" s="47" t="s">
        <v>68</v>
      </c>
      <c r="C22" s="54"/>
      <c r="D22" s="54"/>
      <c r="E22" s="55" t="s">
        <v>2</v>
      </c>
      <c r="F22" s="55"/>
      <c r="G22" s="55"/>
      <c r="H22" s="56">
        <f>H23+H24+H25+H26</f>
        <v>97.07</v>
      </c>
      <c r="I22" s="49"/>
      <c r="J22" s="28">
        <f>J23+J24+J25+J26</f>
        <v>97.07</v>
      </c>
      <c r="K22" s="39">
        <f>IF(H22=0,0,J22/H22*100)</f>
        <v>100</v>
      </c>
      <c r="L22" s="57">
        <f>L23+L24+L25+L26</f>
        <v>100</v>
      </c>
      <c r="M22" s="57"/>
      <c r="N22" s="57"/>
      <c r="O22" s="57"/>
      <c r="P22" s="57">
        <f>P23+P24+P25+P26</f>
        <v>97.07</v>
      </c>
      <c r="Q22" s="57"/>
      <c r="R22" s="145">
        <f t="shared" si="0"/>
        <v>97.07</v>
      </c>
      <c r="S22" s="145"/>
    </row>
    <row r="23" spans="1:20" s="4" customFormat="1" ht="15">
      <c r="A23" s="53"/>
      <c r="B23" s="47"/>
      <c r="C23" s="54"/>
      <c r="D23" s="54"/>
      <c r="E23" s="47" t="s">
        <v>32</v>
      </c>
      <c r="F23" s="47"/>
      <c r="G23" s="47"/>
      <c r="H23" s="48">
        <v>0</v>
      </c>
      <c r="I23" s="49"/>
      <c r="J23" s="29">
        <v>0</v>
      </c>
      <c r="K23" s="38">
        <f t="shared" si="1"/>
        <v>0</v>
      </c>
      <c r="L23" s="50">
        <v>0</v>
      </c>
      <c r="M23" s="50"/>
      <c r="N23" s="50"/>
      <c r="O23" s="50"/>
      <c r="P23" s="50">
        <v>0</v>
      </c>
      <c r="Q23" s="50"/>
      <c r="R23" s="51">
        <f t="shared" si="0"/>
        <v>0</v>
      </c>
      <c r="S23" s="51"/>
      <c r="T23" s="24"/>
    </row>
    <row r="24" spans="1:20" s="4" customFormat="1" ht="15">
      <c r="A24" s="53"/>
      <c r="B24" s="47"/>
      <c r="C24" s="54"/>
      <c r="D24" s="54"/>
      <c r="E24" s="47" t="s">
        <v>4</v>
      </c>
      <c r="F24" s="47"/>
      <c r="G24" s="47"/>
      <c r="H24" s="48">
        <v>0</v>
      </c>
      <c r="I24" s="49"/>
      <c r="J24" s="29">
        <v>0</v>
      </c>
      <c r="K24" s="38">
        <f t="shared" si="1"/>
        <v>0</v>
      </c>
      <c r="L24" s="50">
        <v>0</v>
      </c>
      <c r="M24" s="50"/>
      <c r="N24" s="50"/>
      <c r="O24" s="50"/>
      <c r="P24" s="50">
        <v>0</v>
      </c>
      <c r="Q24" s="50"/>
      <c r="R24" s="51">
        <f t="shared" si="0"/>
        <v>0</v>
      </c>
      <c r="S24" s="51"/>
      <c r="T24" s="24"/>
    </row>
    <row r="25" spans="1:19" s="4" customFormat="1" ht="15">
      <c r="A25" s="53"/>
      <c r="B25" s="47"/>
      <c r="C25" s="54"/>
      <c r="D25" s="54"/>
      <c r="E25" s="47" t="s">
        <v>5</v>
      </c>
      <c r="F25" s="47"/>
      <c r="G25" s="47"/>
      <c r="H25" s="48">
        <v>0</v>
      </c>
      <c r="I25" s="49"/>
      <c r="J25" s="29">
        <v>0</v>
      </c>
      <c r="K25" s="38">
        <f t="shared" si="1"/>
        <v>0</v>
      </c>
      <c r="L25" s="50">
        <v>0</v>
      </c>
      <c r="M25" s="50"/>
      <c r="N25" s="50"/>
      <c r="O25" s="50"/>
      <c r="P25" s="50">
        <v>0</v>
      </c>
      <c r="Q25" s="50"/>
      <c r="R25" s="51">
        <f t="shared" si="0"/>
        <v>0</v>
      </c>
      <c r="S25" s="51"/>
    </row>
    <row r="26" spans="1:19" s="4" customFormat="1" ht="15">
      <c r="A26" s="53"/>
      <c r="B26" s="47"/>
      <c r="C26" s="54"/>
      <c r="D26" s="54"/>
      <c r="E26" s="47" t="s">
        <v>6</v>
      </c>
      <c r="F26" s="47"/>
      <c r="G26" s="47"/>
      <c r="H26" s="48">
        <v>97.07</v>
      </c>
      <c r="I26" s="49"/>
      <c r="J26" s="29">
        <v>97.07</v>
      </c>
      <c r="K26" s="38">
        <f t="shared" si="1"/>
        <v>100</v>
      </c>
      <c r="L26" s="50">
        <v>100</v>
      </c>
      <c r="M26" s="50"/>
      <c r="N26" s="50"/>
      <c r="O26" s="50"/>
      <c r="P26" s="50">
        <v>97.07</v>
      </c>
      <c r="Q26" s="50"/>
      <c r="R26" s="51">
        <f t="shared" si="0"/>
        <v>97.07</v>
      </c>
      <c r="S26" s="51"/>
    </row>
    <row r="27" spans="1:19" ht="15">
      <c r="A27" s="151" t="s">
        <v>18</v>
      </c>
      <c r="B27" s="133" t="s">
        <v>34</v>
      </c>
      <c r="C27" s="159"/>
      <c r="D27" s="159"/>
      <c r="E27" s="133" t="s">
        <v>2</v>
      </c>
      <c r="F27" s="133"/>
      <c r="G27" s="133"/>
      <c r="H27" s="143">
        <f>H28+H29+H30+H31</f>
        <v>0</v>
      </c>
      <c r="I27" s="137"/>
      <c r="J27" s="15">
        <f>J28+J29+J30+J31</f>
        <v>0</v>
      </c>
      <c r="K27" s="16">
        <f>IF(H27=0,0,J27/H27*100)</f>
        <v>0</v>
      </c>
      <c r="L27" s="142">
        <f>L28+L29+L30+L31</f>
        <v>0</v>
      </c>
      <c r="M27" s="142"/>
      <c r="N27" s="142"/>
      <c r="O27" s="142"/>
      <c r="P27" s="142">
        <f>P28+P29+P30+P31</f>
        <v>0</v>
      </c>
      <c r="Q27" s="142"/>
      <c r="R27" s="94">
        <f t="shared" si="0"/>
        <v>0</v>
      </c>
      <c r="S27" s="94"/>
    </row>
    <row r="28" spans="1:19" ht="15">
      <c r="A28" s="151"/>
      <c r="B28" s="159"/>
      <c r="C28" s="159"/>
      <c r="D28" s="159"/>
      <c r="E28" s="133" t="s">
        <v>32</v>
      </c>
      <c r="F28" s="133"/>
      <c r="G28" s="133"/>
      <c r="H28" s="136">
        <f>H33</f>
        <v>0</v>
      </c>
      <c r="I28" s="137"/>
      <c r="J28" s="17">
        <f>J33</f>
        <v>0</v>
      </c>
      <c r="K28" s="18">
        <f t="shared" si="1"/>
        <v>0</v>
      </c>
      <c r="L28" s="134">
        <v>0</v>
      </c>
      <c r="M28" s="134"/>
      <c r="N28" s="134"/>
      <c r="O28" s="134"/>
      <c r="P28" s="134">
        <v>0</v>
      </c>
      <c r="Q28" s="134"/>
      <c r="R28" s="94">
        <f aca="true" t="shared" si="2" ref="R28:R36">IF(L28=0,0,P28/L28*100)</f>
        <v>0</v>
      </c>
      <c r="S28" s="94"/>
    </row>
    <row r="29" spans="1:19" ht="15">
      <c r="A29" s="151"/>
      <c r="B29" s="159"/>
      <c r="C29" s="159"/>
      <c r="D29" s="159"/>
      <c r="E29" s="133" t="s">
        <v>4</v>
      </c>
      <c r="F29" s="133"/>
      <c r="G29" s="133"/>
      <c r="H29" s="136">
        <f>H34</f>
        <v>0</v>
      </c>
      <c r="I29" s="137"/>
      <c r="J29" s="17">
        <f>J34</f>
        <v>0</v>
      </c>
      <c r="K29" s="18">
        <f t="shared" si="1"/>
        <v>0</v>
      </c>
      <c r="L29" s="134">
        <f>L34</f>
        <v>0</v>
      </c>
      <c r="M29" s="134"/>
      <c r="N29" s="134"/>
      <c r="O29" s="134"/>
      <c r="P29" s="134">
        <f>P34</f>
        <v>0</v>
      </c>
      <c r="Q29" s="134"/>
      <c r="R29" s="94">
        <f t="shared" si="2"/>
        <v>0</v>
      </c>
      <c r="S29" s="94"/>
    </row>
    <row r="30" spans="1:19" ht="15">
      <c r="A30" s="151"/>
      <c r="B30" s="159"/>
      <c r="C30" s="159"/>
      <c r="D30" s="159"/>
      <c r="E30" s="133" t="s">
        <v>5</v>
      </c>
      <c r="F30" s="133"/>
      <c r="G30" s="133"/>
      <c r="H30" s="136">
        <f>H35</f>
        <v>0</v>
      </c>
      <c r="I30" s="137"/>
      <c r="J30" s="17">
        <f>J35</f>
        <v>0</v>
      </c>
      <c r="K30" s="18">
        <f t="shared" si="1"/>
        <v>0</v>
      </c>
      <c r="L30" s="134">
        <v>0</v>
      </c>
      <c r="M30" s="134"/>
      <c r="N30" s="134"/>
      <c r="O30" s="134"/>
      <c r="P30" s="134">
        <v>0</v>
      </c>
      <c r="Q30" s="134"/>
      <c r="R30" s="94">
        <f t="shared" si="2"/>
        <v>0</v>
      </c>
      <c r="S30" s="94"/>
    </row>
    <row r="31" spans="1:19" ht="23.25" customHeight="1">
      <c r="A31" s="151"/>
      <c r="B31" s="159"/>
      <c r="C31" s="159"/>
      <c r="D31" s="159"/>
      <c r="E31" s="133" t="s">
        <v>6</v>
      </c>
      <c r="F31" s="133"/>
      <c r="G31" s="133"/>
      <c r="H31" s="136">
        <f>H36</f>
        <v>0</v>
      </c>
      <c r="I31" s="137"/>
      <c r="J31" s="17">
        <f>J36</f>
        <v>0</v>
      </c>
      <c r="K31" s="19">
        <f t="shared" si="1"/>
        <v>0</v>
      </c>
      <c r="L31" s="134">
        <f>L36</f>
        <v>0</v>
      </c>
      <c r="M31" s="134"/>
      <c r="N31" s="134"/>
      <c r="O31" s="134"/>
      <c r="P31" s="139">
        <f>P36</f>
        <v>0</v>
      </c>
      <c r="Q31" s="140"/>
      <c r="R31" s="94">
        <f t="shared" si="2"/>
        <v>0</v>
      </c>
      <c r="S31" s="94"/>
    </row>
    <row r="32" spans="1:19" s="4" customFormat="1" ht="15">
      <c r="A32" s="150" t="s">
        <v>19</v>
      </c>
      <c r="B32" s="129" t="s">
        <v>35</v>
      </c>
      <c r="C32" s="144"/>
      <c r="D32" s="144"/>
      <c r="E32" s="135" t="s">
        <v>2</v>
      </c>
      <c r="F32" s="135"/>
      <c r="G32" s="135"/>
      <c r="H32" s="141">
        <f>H33+H34+H35+H36</f>
        <v>0</v>
      </c>
      <c r="I32" s="131"/>
      <c r="J32" s="40">
        <f>J33+J34+J35+J36</f>
        <v>0</v>
      </c>
      <c r="K32" s="41">
        <f t="shared" si="1"/>
        <v>0</v>
      </c>
      <c r="L32" s="138">
        <f>L33+L34+L35+L36</f>
        <v>0</v>
      </c>
      <c r="M32" s="138"/>
      <c r="N32" s="138"/>
      <c r="O32" s="138"/>
      <c r="P32" s="138">
        <f>P33+P34+P35+P36</f>
        <v>0</v>
      </c>
      <c r="Q32" s="138"/>
      <c r="R32" s="52">
        <f t="shared" si="2"/>
        <v>0</v>
      </c>
      <c r="S32" s="52"/>
    </row>
    <row r="33" spans="1:19" s="4" customFormat="1" ht="15">
      <c r="A33" s="150"/>
      <c r="B33" s="129"/>
      <c r="C33" s="144"/>
      <c r="D33" s="144"/>
      <c r="E33" s="129" t="s">
        <v>32</v>
      </c>
      <c r="F33" s="129"/>
      <c r="G33" s="129"/>
      <c r="H33" s="130">
        <v>0</v>
      </c>
      <c r="I33" s="131"/>
      <c r="J33" s="42">
        <v>0</v>
      </c>
      <c r="K33" s="43">
        <f t="shared" si="1"/>
        <v>0</v>
      </c>
      <c r="L33" s="132">
        <v>0</v>
      </c>
      <c r="M33" s="132"/>
      <c r="N33" s="132"/>
      <c r="O33" s="132"/>
      <c r="P33" s="132">
        <v>0</v>
      </c>
      <c r="Q33" s="132"/>
      <c r="R33" s="51">
        <f t="shared" si="2"/>
        <v>0</v>
      </c>
      <c r="S33" s="51"/>
    </row>
    <row r="34" spans="1:19" s="4" customFormat="1" ht="15">
      <c r="A34" s="150"/>
      <c r="B34" s="129"/>
      <c r="C34" s="144"/>
      <c r="D34" s="144"/>
      <c r="E34" s="129" t="s">
        <v>4</v>
      </c>
      <c r="F34" s="129"/>
      <c r="G34" s="129"/>
      <c r="H34" s="130">
        <v>0</v>
      </c>
      <c r="I34" s="131"/>
      <c r="J34" s="42">
        <v>0</v>
      </c>
      <c r="K34" s="43">
        <f t="shared" si="1"/>
        <v>0</v>
      </c>
      <c r="L34" s="132">
        <v>0</v>
      </c>
      <c r="M34" s="132"/>
      <c r="N34" s="132"/>
      <c r="O34" s="132"/>
      <c r="P34" s="132">
        <v>0</v>
      </c>
      <c r="Q34" s="132"/>
      <c r="R34" s="51">
        <f t="shared" si="2"/>
        <v>0</v>
      </c>
      <c r="S34" s="51"/>
    </row>
    <row r="35" spans="1:19" s="4" customFormat="1" ht="15">
      <c r="A35" s="150"/>
      <c r="B35" s="129"/>
      <c r="C35" s="144"/>
      <c r="D35" s="144"/>
      <c r="E35" s="129" t="s">
        <v>5</v>
      </c>
      <c r="F35" s="129"/>
      <c r="G35" s="129"/>
      <c r="H35" s="130">
        <v>0</v>
      </c>
      <c r="I35" s="131"/>
      <c r="J35" s="42">
        <v>0</v>
      </c>
      <c r="K35" s="43">
        <f t="shared" si="1"/>
        <v>0</v>
      </c>
      <c r="L35" s="132">
        <v>0</v>
      </c>
      <c r="M35" s="132"/>
      <c r="N35" s="132"/>
      <c r="O35" s="132"/>
      <c r="P35" s="132">
        <v>0</v>
      </c>
      <c r="Q35" s="132"/>
      <c r="R35" s="51">
        <f t="shared" si="2"/>
        <v>0</v>
      </c>
      <c r="S35" s="51"/>
    </row>
    <row r="36" spans="1:19" s="4" customFormat="1" ht="46.5" customHeight="1">
      <c r="A36" s="150"/>
      <c r="B36" s="129"/>
      <c r="C36" s="144"/>
      <c r="D36" s="144"/>
      <c r="E36" s="129" t="s">
        <v>6</v>
      </c>
      <c r="F36" s="129"/>
      <c r="G36" s="129"/>
      <c r="H36" s="130">
        <v>0</v>
      </c>
      <c r="I36" s="131"/>
      <c r="J36" s="42">
        <v>0</v>
      </c>
      <c r="K36" s="43">
        <f t="shared" si="1"/>
        <v>0</v>
      </c>
      <c r="L36" s="132">
        <v>0</v>
      </c>
      <c r="M36" s="132"/>
      <c r="N36" s="132"/>
      <c r="O36" s="132"/>
      <c r="P36" s="132">
        <v>0</v>
      </c>
      <c r="Q36" s="132"/>
      <c r="R36" s="51">
        <f t="shared" si="2"/>
        <v>0</v>
      </c>
      <c r="S36" s="51"/>
    </row>
    <row r="37" spans="1:19" ht="15">
      <c r="A37" s="149" t="s">
        <v>15</v>
      </c>
      <c r="B37" s="92" t="s">
        <v>83</v>
      </c>
      <c r="C37" s="148"/>
      <c r="D37" s="148"/>
      <c r="E37" s="92" t="s">
        <v>2</v>
      </c>
      <c r="F37" s="92"/>
      <c r="G37" s="92"/>
      <c r="H37" s="100">
        <f>H38+H39+H40+H41</f>
        <v>0</v>
      </c>
      <c r="I37" s="97"/>
      <c r="J37" s="10">
        <f>J38+J39+J40+J41</f>
        <v>0</v>
      </c>
      <c r="K37" s="11">
        <f>IF(H37=0,0,J37/H37*100)</f>
        <v>0</v>
      </c>
      <c r="L37" s="93">
        <f>L38+L39+L40+L41</f>
        <v>0</v>
      </c>
      <c r="M37" s="93"/>
      <c r="N37" s="93"/>
      <c r="O37" s="93"/>
      <c r="P37" s="93">
        <f>P38+P39+P40+P41</f>
        <v>0</v>
      </c>
      <c r="Q37" s="93"/>
      <c r="R37" s="124">
        <f aca="true" t="shared" si="3" ref="R37:R45">IF(L37=0,0,P37/L37*100)</f>
        <v>0</v>
      </c>
      <c r="S37" s="124"/>
    </row>
    <row r="38" spans="1:19" ht="15">
      <c r="A38" s="149"/>
      <c r="B38" s="148"/>
      <c r="C38" s="148"/>
      <c r="D38" s="148"/>
      <c r="E38" s="92" t="s">
        <v>32</v>
      </c>
      <c r="F38" s="92"/>
      <c r="G38" s="92"/>
      <c r="H38" s="96">
        <f>H43</f>
        <v>0</v>
      </c>
      <c r="I38" s="97"/>
      <c r="J38" s="13">
        <f>J43</f>
        <v>0</v>
      </c>
      <c r="K38" s="14">
        <v>0</v>
      </c>
      <c r="L38" s="95">
        <v>0</v>
      </c>
      <c r="M38" s="95"/>
      <c r="N38" s="95"/>
      <c r="O38" s="95"/>
      <c r="P38" s="95">
        <f>P43</f>
        <v>0</v>
      </c>
      <c r="Q38" s="95"/>
      <c r="R38" s="94">
        <f t="shared" si="3"/>
        <v>0</v>
      </c>
      <c r="S38" s="94"/>
    </row>
    <row r="39" spans="1:19" ht="15">
      <c r="A39" s="149"/>
      <c r="B39" s="148"/>
      <c r="C39" s="148"/>
      <c r="D39" s="148"/>
      <c r="E39" s="92" t="s">
        <v>4</v>
      </c>
      <c r="F39" s="92"/>
      <c r="G39" s="92"/>
      <c r="H39" s="96">
        <f>H44</f>
        <v>0</v>
      </c>
      <c r="I39" s="97"/>
      <c r="J39" s="13">
        <f>J44</f>
        <v>0</v>
      </c>
      <c r="K39" s="14">
        <v>0</v>
      </c>
      <c r="L39" s="95">
        <f>L44</f>
        <v>0</v>
      </c>
      <c r="M39" s="95"/>
      <c r="N39" s="95"/>
      <c r="O39" s="95"/>
      <c r="P39" s="95">
        <f>P44</f>
        <v>0</v>
      </c>
      <c r="Q39" s="95"/>
      <c r="R39" s="94">
        <f t="shared" si="3"/>
        <v>0</v>
      </c>
      <c r="S39" s="94"/>
    </row>
    <row r="40" spans="1:19" ht="15">
      <c r="A40" s="149"/>
      <c r="B40" s="148"/>
      <c r="C40" s="148"/>
      <c r="D40" s="148"/>
      <c r="E40" s="92" t="s">
        <v>5</v>
      </c>
      <c r="F40" s="92"/>
      <c r="G40" s="92"/>
      <c r="H40" s="96">
        <f>H45</f>
        <v>0</v>
      </c>
      <c r="I40" s="97"/>
      <c r="J40" s="13">
        <f>J45</f>
        <v>0</v>
      </c>
      <c r="K40" s="14">
        <v>0</v>
      </c>
      <c r="L40" s="95">
        <v>0</v>
      </c>
      <c r="M40" s="95"/>
      <c r="N40" s="95"/>
      <c r="O40" s="95"/>
      <c r="P40" s="95">
        <f>P45</f>
        <v>0</v>
      </c>
      <c r="Q40" s="95"/>
      <c r="R40" s="94">
        <f t="shared" si="3"/>
        <v>0</v>
      </c>
      <c r="S40" s="94"/>
    </row>
    <row r="41" spans="1:19" ht="15">
      <c r="A41" s="149"/>
      <c r="B41" s="148"/>
      <c r="C41" s="148"/>
      <c r="D41" s="148"/>
      <c r="E41" s="92" t="s">
        <v>6</v>
      </c>
      <c r="F41" s="92"/>
      <c r="G41" s="92"/>
      <c r="H41" s="96">
        <f>H46</f>
        <v>0</v>
      </c>
      <c r="I41" s="97"/>
      <c r="J41" s="13">
        <f>J46</f>
        <v>0</v>
      </c>
      <c r="K41" s="14">
        <f aca="true" t="shared" si="4" ref="K41:K47">IF(H41=0,0,J41/H41*100)</f>
        <v>0</v>
      </c>
      <c r="L41" s="95">
        <f>L46</f>
        <v>0</v>
      </c>
      <c r="M41" s="95"/>
      <c r="N41" s="95"/>
      <c r="O41" s="95"/>
      <c r="P41" s="95">
        <f>P46</f>
        <v>0</v>
      </c>
      <c r="Q41" s="95"/>
      <c r="R41" s="94">
        <f t="shared" si="3"/>
        <v>0</v>
      </c>
      <c r="S41" s="94"/>
    </row>
    <row r="42" spans="1:19" s="4" customFormat="1" ht="15">
      <c r="A42" s="53" t="s">
        <v>16</v>
      </c>
      <c r="B42" s="47" t="s">
        <v>84</v>
      </c>
      <c r="C42" s="54"/>
      <c r="D42" s="54"/>
      <c r="E42" s="55" t="s">
        <v>2</v>
      </c>
      <c r="F42" s="55"/>
      <c r="G42" s="55"/>
      <c r="H42" s="56">
        <f>H43+H44+H45+H46</f>
        <v>0</v>
      </c>
      <c r="I42" s="49"/>
      <c r="J42" s="28">
        <f>J43+J44+J45+J46</f>
        <v>0</v>
      </c>
      <c r="K42" s="39">
        <f>IF(H42=0,0,J42/H42*100)</f>
        <v>0</v>
      </c>
      <c r="L42" s="57">
        <f>L43+L44+L45+L46</f>
        <v>0</v>
      </c>
      <c r="M42" s="57"/>
      <c r="N42" s="57"/>
      <c r="O42" s="57"/>
      <c r="P42" s="57">
        <f>SUM(P43:Q46)</f>
        <v>0</v>
      </c>
      <c r="Q42" s="57"/>
      <c r="R42" s="52">
        <f t="shared" si="3"/>
        <v>0</v>
      </c>
      <c r="S42" s="52"/>
    </row>
    <row r="43" spans="1:19" s="4" customFormat="1" ht="15">
      <c r="A43" s="53"/>
      <c r="B43" s="54"/>
      <c r="C43" s="54"/>
      <c r="D43" s="54"/>
      <c r="E43" s="129" t="s">
        <v>32</v>
      </c>
      <c r="F43" s="129"/>
      <c r="G43" s="129"/>
      <c r="H43" s="48">
        <v>0</v>
      </c>
      <c r="I43" s="49"/>
      <c r="J43" s="29">
        <v>0</v>
      </c>
      <c r="K43" s="38">
        <f t="shared" si="4"/>
        <v>0</v>
      </c>
      <c r="L43" s="50">
        <v>0</v>
      </c>
      <c r="M43" s="50"/>
      <c r="N43" s="50"/>
      <c r="O43" s="50"/>
      <c r="P43" s="50">
        <v>0</v>
      </c>
      <c r="Q43" s="50"/>
      <c r="R43" s="51">
        <f t="shared" si="3"/>
        <v>0</v>
      </c>
      <c r="S43" s="51"/>
    </row>
    <row r="44" spans="1:19" s="4" customFormat="1" ht="28.5" customHeight="1">
      <c r="A44" s="53"/>
      <c r="B44" s="54"/>
      <c r="C44" s="54"/>
      <c r="D44" s="54"/>
      <c r="E44" s="47" t="s">
        <v>4</v>
      </c>
      <c r="F44" s="47"/>
      <c r="G44" s="47"/>
      <c r="H44" s="48">
        <v>0</v>
      </c>
      <c r="I44" s="49"/>
      <c r="J44" s="29">
        <v>0</v>
      </c>
      <c r="K44" s="38">
        <f t="shared" si="4"/>
        <v>0</v>
      </c>
      <c r="L44" s="50">
        <v>0</v>
      </c>
      <c r="M44" s="50"/>
      <c r="N44" s="50"/>
      <c r="O44" s="50"/>
      <c r="P44" s="50">
        <v>0</v>
      </c>
      <c r="Q44" s="50"/>
      <c r="R44" s="51">
        <f t="shared" si="3"/>
        <v>0</v>
      </c>
      <c r="S44" s="51"/>
    </row>
    <row r="45" spans="1:19" s="4" customFormat="1" ht="15">
      <c r="A45" s="53"/>
      <c r="B45" s="54"/>
      <c r="C45" s="54"/>
      <c r="D45" s="54"/>
      <c r="E45" s="47" t="s">
        <v>5</v>
      </c>
      <c r="F45" s="47"/>
      <c r="G45" s="47"/>
      <c r="H45" s="48">
        <v>0</v>
      </c>
      <c r="I45" s="49"/>
      <c r="J45" s="29">
        <v>0</v>
      </c>
      <c r="K45" s="38">
        <f t="shared" si="4"/>
        <v>0</v>
      </c>
      <c r="L45" s="50">
        <v>0</v>
      </c>
      <c r="M45" s="50"/>
      <c r="N45" s="50"/>
      <c r="O45" s="50"/>
      <c r="P45" s="50">
        <v>0</v>
      </c>
      <c r="Q45" s="50"/>
      <c r="R45" s="51">
        <f t="shared" si="3"/>
        <v>0</v>
      </c>
      <c r="S45" s="51"/>
    </row>
    <row r="46" spans="1:19" s="4" customFormat="1" ht="15">
      <c r="A46" s="53"/>
      <c r="B46" s="54"/>
      <c r="C46" s="54"/>
      <c r="D46" s="54"/>
      <c r="E46" s="47" t="s">
        <v>6</v>
      </c>
      <c r="F46" s="47"/>
      <c r="G46" s="47"/>
      <c r="H46" s="48">
        <v>0</v>
      </c>
      <c r="I46" s="49"/>
      <c r="J46" s="29">
        <v>0</v>
      </c>
      <c r="K46" s="38">
        <f>IF(H46=0,0,J46/H46*100)</f>
        <v>0</v>
      </c>
      <c r="L46" s="50">
        <v>0</v>
      </c>
      <c r="M46" s="50"/>
      <c r="N46" s="50"/>
      <c r="O46" s="50"/>
      <c r="P46" s="50">
        <v>0</v>
      </c>
      <c r="Q46" s="50"/>
      <c r="R46" s="51">
        <f aca="true" t="shared" si="5" ref="R46:R51">IF(L46=0,0,P46/L46*100)</f>
        <v>0</v>
      </c>
      <c r="S46" s="51"/>
    </row>
    <row r="47" spans="1:19" ht="15" customHeight="1">
      <c r="A47" s="73" t="s">
        <v>36</v>
      </c>
      <c r="B47" s="74"/>
      <c r="C47" s="74"/>
      <c r="D47" s="75"/>
      <c r="E47" s="70" t="s">
        <v>2</v>
      </c>
      <c r="F47" s="70"/>
      <c r="G47" s="70"/>
      <c r="H47" s="127">
        <f>H37+H27+H12</f>
        <v>2128.48</v>
      </c>
      <c r="I47" s="128"/>
      <c r="J47" s="20">
        <f>J37+J27+J12</f>
        <v>1096.77</v>
      </c>
      <c r="K47" s="21">
        <f t="shared" si="4"/>
        <v>51.52832067954597</v>
      </c>
      <c r="L47" s="71">
        <f>L48+L49+L50+L51</f>
        <v>2131.41</v>
      </c>
      <c r="M47" s="71"/>
      <c r="N47" s="71"/>
      <c r="O47" s="71"/>
      <c r="P47" s="71">
        <f>P51+P50+P49+P48</f>
        <v>1096.77</v>
      </c>
      <c r="Q47" s="71"/>
      <c r="R47" s="91">
        <f t="shared" si="5"/>
        <v>51.45748588962237</v>
      </c>
      <c r="S47" s="91"/>
    </row>
    <row r="48" spans="1:19" ht="15">
      <c r="A48" s="76"/>
      <c r="B48" s="77"/>
      <c r="C48" s="77"/>
      <c r="D48" s="78"/>
      <c r="E48" s="70" t="s">
        <v>32</v>
      </c>
      <c r="F48" s="70"/>
      <c r="G48" s="70"/>
      <c r="H48" s="127">
        <f>H38+H28+H13</f>
        <v>0</v>
      </c>
      <c r="I48" s="128"/>
      <c r="J48" s="20">
        <f>J38+J28+J13</f>
        <v>0</v>
      </c>
      <c r="K48" s="45">
        <f>IF(H48=0,0,J48/H48*100)</f>
        <v>0</v>
      </c>
      <c r="L48" s="71">
        <f>L38+L28+L13</f>
        <v>0</v>
      </c>
      <c r="M48" s="71"/>
      <c r="N48" s="71"/>
      <c r="O48" s="71"/>
      <c r="P48" s="71">
        <f>P38+P28+P13</f>
        <v>0</v>
      </c>
      <c r="Q48" s="71"/>
      <c r="R48" s="91">
        <f t="shared" si="5"/>
        <v>0</v>
      </c>
      <c r="S48" s="91"/>
    </row>
    <row r="49" spans="1:19" ht="21" customHeight="1">
      <c r="A49" s="76"/>
      <c r="B49" s="77"/>
      <c r="C49" s="77"/>
      <c r="D49" s="78"/>
      <c r="E49" s="70" t="s">
        <v>4</v>
      </c>
      <c r="F49" s="70"/>
      <c r="G49" s="70"/>
      <c r="H49" s="127">
        <f>H39+H29+H14</f>
        <v>1868.9</v>
      </c>
      <c r="I49" s="128"/>
      <c r="J49" s="20">
        <f>J39+J29+J14</f>
        <v>919.72</v>
      </c>
      <c r="K49" s="45">
        <f>IF(H49=0,0,J49/H49*100)</f>
        <v>49.211835839263735</v>
      </c>
      <c r="L49" s="71">
        <f>L39+L29+L14</f>
        <v>1868.9</v>
      </c>
      <c r="M49" s="71"/>
      <c r="N49" s="71"/>
      <c r="O49" s="71"/>
      <c r="P49" s="71">
        <f>P39+P29+P14</f>
        <v>919.72</v>
      </c>
      <c r="Q49" s="71"/>
      <c r="R49" s="91">
        <f t="shared" si="5"/>
        <v>49.211835839263735</v>
      </c>
      <c r="S49" s="91"/>
    </row>
    <row r="50" spans="1:19" ht="21" customHeight="1">
      <c r="A50" s="76"/>
      <c r="B50" s="77"/>
      <c r="C50" s="77"/>
      <c r="D50" s="78"/>
      <c r="E50" s="70" t="s">
        <v>5</v>
      </c>
      <c r="F50" s="70"/>
      <c r="G50" s="70"/>
      <c r="H50" s="127">
        <f>H40+H30+H15</f>
        <v>0</v>
      </c>
      <c r="I50" s="128"/>
      <c r="J50" s="20">
        <f>J40+J30+J15</f>
        <v>0</v>
      </c>
      <c r="K50" s="45">
        <f>IF(H50=0,0,J50/H50*100)</f>
        <v>0</v>
      </c>
      <c r="L50" s="71">
        <f>L40+L30+L15</f>
        <v>0</v>
      </c>
      <c r="M50" s="71"/>
      <c r="N50" s="71"/>
      <c r="O50" s="71"/>
      <c r="P50" s="71">
        <f>P40+P30+P15</f>
        <v>0</v>
      </c>
      <c r="Q50" s="71"/>
      <c r="R50" s="91">
        <f t="shared" si="5"/>
        <v>0</v>
      </c>
      <c r="S50" s="91"/>
    </row>
    <row r="51" spans="1:19" ht="30" customHeight="1">
      <c r="A51" s="79"/>
      <c r="B51" s="80"/>
      <c r="C51" s="80"/>
      <c r="D51" s="81"/>
      <c r="E51" s="70" t="s">
        <v>6</v>
      </c>
      <c r="F51" s="70"/>
      <c r="G51" s="70"/>
      <c r="H51" s="127">
        <f>H41+H31+H16</f>
        <v>259.58</v>
      </c>
      <c r="I51" s="128"/>
      <c r="J51" s="20">
        <f>J41+J31+J16</f>
        <v>177.05</v>
      </c>
      <c r="K51" s="45">
        <f>IF(H51=0,0,J51/H51*100)</f>
        <v>68.20633330765082</v>
      </c>
      <c r="L51" s="71">
        <f>L41+L31+L16</f>
        <v>262.51</v>
      </c>
      <c r="M51" s="71"/>
      <c r="N51" s="71"/>
      <c r="O51" s="71"/>
      <c r="P51" s="71">
        <f>P41+P31+P16</f>
        <v>177.05</v>
      </c>
      <c r="Q51" s="71"/>
      <c r="R51" s="91">
        <f t="shared" si="5"/>
        <v>67.44504971239192</v>
      </c>
      <c r="S51" s="91"/>
    </row>
    <row r="52" spans="1:19" ht="30" customHeight="1">
      <c r="A52" s="160" t="s">
        <v>37</v>
      </c>
      <c r="B52" s="161"/>
      <c r="C52" s="161"/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1"/>
      <c r="R52" s="161"/>
      <c r="S52" s="161"/>
    </row>
    <row r="53" spans="1:19" ht="21.75" customHeight="1">
      <c r="A53" s="149" t="s">
        <v>14</v>
      </c>
      <c r="B53" s="92" t="s">
        <v>39</v>
      </c>
      <c r="C53" s="148"/>
      <c r="D53" s="148"/>
      <c r="E53" s="92" t="s">
        <v>2</v>
      </c>
      <c r="F53" s="92"/>
      <c r="G53" s="92"/>
      <c r="H53" s="100">
        <f>SUM(H54:I57)</f>
        <v>21241.37</v>
      </c>
      <c r="I53" s="97"/>
      <c r="J53" s="10">
        <f>J54+J55+J56+J57</f>
        <v>6611.600000000001</v>
      </c>
      <c r="K53" s="11">
        <f aca="true" t="shared" si="6" ref="K53:K58">IF(H53=0,0,J53/H53*100)</f>
        <v>31.12605260395164</v>
      </c>
      <c r="L53" s="93">
        <f>L54+L55+L56+L57</f>
        <v>57847.66</v>
      </c>
      <c r="M53" s="93"/>
      <c r="N53" s="93"/>
      <c r="O53" s="93"/>
      <c r="P53" s="93">
        <f>P54+P55+P56+P57</f>
        <v>17093.82</v>
      </c>
      <c r="Q53" s="93"/>
      <c r="R53" s="124">
        <f>IF(L53=0,0,P53/L53*100)</f>
        <v>29.549717309222185</v>
      </c>
      <c r="S53" s="124"/>
    </row>
    <row r="54" spans="1:19" ht="26.25" customHeight="1">
      <c r="A54" s="149"/>
      <c r="B54" s="148"/>
      <c r="C54" s="148"/>
      <c r="D54" s="148"/>
      <c r="E54" s="92" t="s">
        <v>32</v>
      </c>
      <c r="F54" s="92"/>
      <c r="G54" s="92"/>
      <c r="H54" s="96">
        <f>H59+H64+H69+H74+H79+H84+H89+H94+H99+H104+H109+H114+H119+H124+H129+H134+H139+H144</f>
        <v>0</v>
      </c>
      <c r="I54" s="97"/>
      <c r="J54" s="13">
        <f>J59+J64+J69+J74+J79+J84+J89+J94+J99+J104+J109+J114+J119+J124+J129+J134+J139+J144</f>
        <v>0</v>
      </c>
      <c r="K54" s="26">
        <f t="shared" si="6"/>
        <v>0</v>
      </c>
      <c r="L54" s="95">
        <f>L59+L64+L69+L74+L79+L84+L89+L94+L99+L104+L109+L114+L119+L124+L129+L134+L139+L144</f>
        <v>0</v>
      </c>
      <c r="M54" s="95"/>
      <c r="N54" s="95"/>
      <c r="O54" s="95"/>
      <c r="P54" s="95">
        <f>P59+P64+P69+P74+P79+P84+P89+P94+P99+P104+P109+P114+P119+P124+P129+P134+P139+P144</f>
        <v>0</v>
      </c>
      <c r="Q54" s="95"/>
      <c r="R54" s="124">
        <f>IF(L54=0,0,P54/L54*100)</f>
        <v>0</v>
      </c>
      <c r="S54" s="124"/>
    </row>
    <row r="55" spans="1:19" ht="15">
      <c r="A55" s="149"/>
      <c r="B55" s="148"/>
      <c r="C55" s="148"/>
      <c r="D55" s="148"/>
      <c r="E55" s="92" t="s">
        <v>4</v>
      </c>
      <c r="F55" s="92"/>
      <c r="G55" s="92"/>
      <c r="H55" s="96">
        <f>H60+H65+H70+H75+H80+H85+H90+H95+H100+H105+H110+H115+H120+H125+H130+H135+H140+H145</f>
        <v>2550.4</v>
      </c>
      <c r="I55" s="97"/>
      <c r="J55" s="13">
        <f>J60+J65+J70+J75+J80+J85+J90+J95+J100+J105+J110+J115+J120+J125+J130+J135+J140+J145</f>
        <v>1433.93</v>
      </c>
      <c r="K55" s="26">
        <f t="shared" si="6"/>
        <v>56.223729611041406</v>
      </c>
      <c r="L55" s="95">
        <f>L60+L65+L70+L75+L80+L85+L90+L95+L100+L105+L110+L115+L120+L125+L130+L135+L140+L145</f>
        <v>13494.49</v>
      </c>
      <c r="M55" s="95"/>
      <c r="N55" s="95"/>
      <c r="O55" s="95"/>
      <c r="P55" s="95">
        <f>P60+P65+P70+P75+P80+P85+P90+P95+P100+P105+P110+P115+P120+P125+P130+P135+P140+P145</f>
        <v>2790.63</v>
      </c>
      <c r="Q55" s="95"/>
      <c r="R55" s="124">
        <f>IF(L55=0,0,P55/L55*100)</f>
        <v>20.679773744691353</v>
      </c>
      <c r="S55" s="124"/>
    </row>
    <row r="56" spans="1:19" ht="15">
      <c r="A56" s="149"/>
      <c r="B56" s="148"/>
      <c r="C56" s="148"/>
      <c r="D56" s="148"/>
      <c r="E56" s="92" t="s">
        <v>5</v>
      </c>
      <c r="F56" s="92"/>
      <c r="G56" s="92"/>
      <c r="H56" s="96">
        <f>H61+H66+H71+H76+H81+H86+H91+H96+H101+H106+H111+H116+H121+H126+H131+H136+H141+H146</f>
        <v>0</v>
      </c>
      <c r="I56" s="97"/>
      <c r="J56" s="13">
        <f>J61+J66+J71+J76+J81+J86+J91+J96+J101+J106+J111+J116+J121+J126+J131+J136+J141+J146</f>
        <v>0</v>
      </c>
      <c r="K56" s="26">
        <f t="shared" si="6"/>
        <v>0</v>
      </c>
      <c r="L56" s="95">
        <f>L61+L66+L71+L76+L81+L86+L91+L96+L101+L106+L111+L116+L121+L126+L131+L136+L141+L146</f>
        <v>0</v>
      </c>
      <c r="M56" s="95"/>
      <c r="N56" s="95"/>
      <c r="O56" s="95"/>
      <c r="P56" s="95">
        <f>P61+P66+P71+P76+P81+P86+P91+P96+P101+P106+P111+P116+P121+P126+P131+P136+P141+P146</f>
        <v>0</v>
      </c>
      <c r="Q56" s="95"/>
      <c r="R56" s="124">
        <f>IF(L56=0,0,P56/L56*100)</f>
        <v>0</v>
      </c>
      <c r="S56" s="124"/>
    </row>
    <row r="57" spans="1:19" ht="86.25" customHeight="1">
      <c r="A57" s="149"/>
      <c r="B57" s="148"/>
      <c r="C57" s="148"/>
      <c r="D57" s="148"/>
      <c r="E57" s="92" t="s">
        <v>6</v>
      </c>
      <c r="F57" s="92"/>
      <c r="G57" s="92"/>
      <c r="H57" s="96">
        <f>H62+H67+H72+H77+H82+H87+H92+H97+H102+H107+H112+H117+H122+H44147+H132+H127+H137+H142+H147</f>
        <v>18690.969999999998</v>
      </c>
      <c r="I57" s="97"/>
      <c r="J57" s="13">
        <f>J62+J67+J72+J77+J82+J87+J92+J97+J102+J107+J112+J117+J122+J127+J132+J137+J142+J147</f>
        <v>5177.670000000001</v>
      </c>
      <c r="K57" s="26">
        <f t="shared" si="6"/>
        <v>27.701451556553792</v>
      </c>
      <c r="L57" s="95">
        <f>L62+L67+L72+L77+L82+L87+L92+L97+L102+L107+L112+L117+L122+L127+L132+L137+L142+L147</f>
        <v>44353.170000000006</v>
      </c>
      <c r="M57" s="95"/>
      <c r="N57" s="95"/>
      <c r="O57" s="95"/>
      <c r="P57" s="95">
        <f>P62+P67+P72+P77+P82+P87+P92+P97+P102+P107+P112+P117+P122+P127+P132+P137+P142+P147</f>
        <v>14303.189999999999</v>
      </c>
      <c r="Q57" s="95"/>
      <c r="R57" s="124">
        <f>IF(L57=0,0,P57/L57*100)</f>
        <v>32.24840524363872</v>
      </c>
      <c r="S57" s="124"/>
    </row>
    <row r="58" spans="1:19" s="4" customFormat="1" ht="15">
      <c r="A58" s="53" t="s">
        <v>8</v>
      </c>
      <c r="B58" s="60" t="s">
        <v>85</v>
      </c>
      <c r="C58" s="61"/>
      <c r="D58" s="61"/>
      <c r="E58" s="55" t="s">
        <v>2</v>
      </c>
      <c r="F58" s="55"/>
      <c r="G58" s="55"/>
      <c r="H58" s="56">
        <f>H59+H60+H61+H62</f>
        <v>1655.95</v>
      </c>
      <c r="I58" s="49"/>
      <c r="J58" s="28">
        <f>J59+J60+J61+J62</f>
        <v>1564.6100000000001</v>
      </c>
      <c r="K58" s="39">
        <f t="shared" si="6"/>
        <v>94.48413297502944</v>
      </c>
      <c r="L58" s="57">
        <f>L59+L60+L61+L62</f>
        <v>1655.95</v>
      </c>
      <c r="M58" s="57"/>
      <c r="N58" s="57"/>
      <c r="O58" s="57"/>
      <c r="P58" s="57">
        <f>P59+P60+P61+P62</f>
        <v>1564.6100000000001</v>
      </c>
      <c r="Q58" s="57"/>
      <c r="R58" s="52">
        <f>P58/L58*100</f>
        <v>94.48413297502944</v>
      </c>
      <c r="S58" s="52"/>
    </row>
    <row r="59" spans="1:19" s="4" customFormat="1" ht="15">
      <c r="A59" s="53"/>
      <c r="B59" s="60"/>
      <c r="C59" s="61"/>
      <c r="D59" s="61"/>
      <c r="E59" s="47" t="s">
        <v>32</v>
      </c>
      <c r="F59" s="47"/>
      <c r="G59" s="47"/>
      <c r="H59" s="48">
        <v>0</v>
      </c>
      <c r="I59" s="49"/>
      <c r="J59" s="29">
        <v>0</v>
      </c>
      <c r="K59" s="38">
        <f aca="true" t="shared" si="7" ref="K59:K72">IF(H59=0,0,J59/H59*100)</f>
        <v>0</v>
      </c>
      <c r="L59" s="50">
        <v>0</v>
      </c>
      <c r="M59" s="50"/>
      <c r="N59" s="50"/>
      <c r="O59" s="50"/>
      <c r="P59" s="50">
        <v>0</v>
      </c>
      <c r="Q59" s="50"/>
      <c r="R59" s="51">
        <v>0</v>
      </c>
      <c r="S59" s="51"/>
    </row>
    <row r="60" spans="1:19" s="4" customFormat="1" ht="15">
      <c r="A60" s="53"/>
      <c r="B60" s="60"/>
      <c r="C60" s="61"/>
      <c r="D60" s="61"/>
      <c r="E60" s="47" t="s">
        <v>4</v>
      </c>
      <c r="F60" s="47"/>
      <c r="G60" s="47"/>
      <c r="H60" s="48">
        <v>1500</v>
      </c>
      <c r="I60" s="49"/>
      <c r="J60" s="29">
        <v>1433.93</v>
      </c>
      <c r="K60" s="38">
        <f t="shared" si="7"/>
        <v>95.59533333333333</v>
      </c>
      <c r="L60" s="50">
        <v>1500</v>
      </c>
      <c r="M60" s="50"/>
      <c r="N60" s="50"/>
      <c r="O60" s="50"/>
      <c r="P60" s="50">
        <v>1433.93</v>
      </c>
      <c r="Q60" s="50"/>
      <c r="R60" s="51">
        <v>0</v>
      </c>
      <c r="S60" s="51"/>
    </row>
    <row r="61" spans="1:19" s="4" customFormat="1" ht="15">
      <c r="A61" s="53"/>
      <c r="B61" s="60"/>
      <c r="C61" s="61"/>
      <c r="D61" s="61"/>
      <c r="E61" s="47" t="s">
        <v>5</v>
      </c>
      <c r="F61" s="47"/>
      <c r="G61" s="47"/>
      <c r="H61" s="48">
        <v>0</v>
      </c>
      <c r="I61" s="49"/>
      <c r="J61" s="29">
        <v>0</v>
      </c>
      <c r="K61" s="38">
        <f t="shared" si="7"/>
        <v>0</v>
      </c>
      <c r="L61" s="50">
        <v>0</v>
      </c>
      <c r="M61" s="50"/>
      <c r="N61" s="50"/>
      <c r="O61" s="50"/>
      <c r="P61" s="50">
        <v>0</v>
      </c>
      <c r="Q61" s="50"/>
      <c r="R61" s="51">
        <v>0</v>
      </c>
      <c r="S61" s="51"/>
    </row>
    <row r="62" spans="1:19" s="4" customFormat="1" ht="23.25" customHeight="1">
      <c r="A62" s="53"/>
      <c r="B62" s="60"/>
      <c r="C62" s="61"/>
      <c r="D62" s="61"/>
      <c r="E62" s="47" t="s">
        <v>6</v>
      </c>
      <c r="F62" s="47"/>
      <c r="G62" s="47"/>
      <c r="H62" s="48">
        <v>155.95</v>
      </c>
      <c r="I62" s="49"/>
      <c r="J62" s="29">
        <v>130.68</v>
      </c>
      <c r="K62" s="38">
        <f t="shared" si="7"/>
        <v>83.79608848990063</v>
      </c>
      <c r="L62" s="50">
        <v>155.95</v>
      </c>
      <c r="M62" s="50"/>
      <c r="N62" s="50"/>
      <c r="O62" s="50"/>
      <c r="P62" s="50">
        <v>130.68</v>
      </c>
      <c r="Q62" s="50"/>
      <c r="R62" s="51">
        <f>P62/L62*100</f>
        <v>83.79608848990063</v>
      </c>
      <c r="S62" s="51"/>
    </row>
    <row r="63" spans="1:19" s="4" customFormat="1" ht="15">
      <c r="A63" s="53" t="s">
        <v>9</v>
      </c>
      <c r="B63" s="60" t="s">
        <v>86</v>
      </c>
      <c r="C63" s="61"/>
      <c r="D63" s="61"/>
      <c r="E63" s="55" t="s">
        <v>2</v>
      </c>
      <c r="F63" s="55"/>
      <c r="G63" s="55"/>
      <c r="H63" s="56">
        <f>H64+H65+H66+H67</f>
        <v>0</v>
      </c>
      <c r="I63" s="49"/>
      <c r="J63" s="28">
        <f>J64+J65+J66+J67</f>
        <v>0</v>
      </c>
      <c r="K63" s="39">
        <f t="shared" si="7"/>
        <v>0</v>
      </c>
      <c r="L63" s="57">
        <f>L64+L65+L66+L67</f>
        <v>526.32</v>
      </c>
      <c r="M63" s="57"/>
      <c r="N63" s="57"/>
      <c r="O63" s="57"/>
      <c r="P63" s="57">
        <f>P64+P65+P66+P67</f>
        <v>526.32</v>
      </c>
      <c r="Q63" s="57"/>
      <c r="R63" s="52">
        <f>IF(L63=0,0,P63/L63*100)</f>
        <v>100</v>
      </c>
      <c r="S63" s="52"/>
    </row>
    <row r="64" spans="1:19" s="4" customFormat="1" ht="15">
      <c r="A64" s="53"/>
      <c r="B64" s="60"/>
      <c r="C64" s="61"/>
      <c r="D64" s="61"/>
      <c r="E64" s="47" t="s">
        <v>32</v>
      </c>
      <c r="F64" s="47"/>
      <c r="G64" s="47"/>
      <c r="H64" s="48">
        <v>0</v>
      </c>
      <c r="I64" s="49"/>
      <c r="J64" s="29">
        <v>0</v>
      </c>
      <c r="K64" s="38">
        <f t="shared" si="7"/>
        <v>0</v>
      </c>
      <c r="L64" s="50">
        <v>0</v>
      </c>
      <c r="M64" s="50"/>
      <c r="N64" s="50"/>
      <c r="O64" s="50"/>
      <c r="P64" s="50">
        <v>0</v>
      </c>
      <c r="Q64" s="50"/>
      <c r="R64" s="51">
        <f>IF(L64=0,0,P64/L64*100)</f>
        <v>0</v>
      </c>
      <c r="S64" s="51"/>
    </row>
    <row r="65" spans="1:19" s="4" customFormat="1" ht="15">
      <c r="A65" s="53"/>
      <c r="B65" s="60"/>
      <c r="C65" s="61"/>
      <c r="D65" s="61"/>
      <c r="E65" s="47" t="s">
        <v>4</v>
      </c>
      <c r="F65" s="47"/>
      <c r="G65" s="47"/>
      <c r="H65" s="48">
        <v>0</v>
      </c>
      <c r="I65" s="49"/>
      <c r="J65" s="29">
        <v>0</v>
      </c>
      <c r="K65" s="38">
        <f t="shared" si="7"/>
        <v>0</v>
      </c>
      <c r="L65" s="50">
        <v>500</v>
      </c>
      <c r="M65" s="50"/>
      <c r="N65" s="50"/>
      <c r="O65" s="50"/>
      <c r="P65" s="50">
        <v>500</v>
      </c>
      <c r="Q65" s="50"/>
      <c r="R65" s="51">
        <f>IF(L65=0,0,P65/L65*100)</f>
        <v>100</v>
      </c>
      <c r="S65" s="51"/>
    </row>
    <row r="66" spans="1:19" s="4" customFormat="1" ht="15">
      <c r="A66" s="53"/>
      <c r="B66" s="60"/>
      <c r="C66" s="61"/>
      <c r="D66" s="61"/>
      <c r="E66" s="47" t="s">
        <v>5</v>
      </c>
      <c r="F66" s="47"/>
      <c r="G66" s="47"/>
      <c r="H66" s="48">
        <v>0</v>
      </c>
      <c r="I66" s="49"/>
      <c r="J66" s="29">
        <v>0</v>
      </c>
      <c r="K66" s="38">
        <f t="shared" si="7"/>
        <v>0</v>
      </c>
      <c r="L66" s="50">
        <v>0</v>
      </c>
      <c r="M66" s="50"/>
      <c r="N66" s="50"/>
      <c r="O66" s="50"/>
      <c r="P66" s="50">
        <v>0</v>
      </c>
      <c r="Q66" s="50"/>
      <c r="R66" s="51">
        <f>IF(L66=0,0,P66/L66*100)</f>
        <v>0</v>
      </c>
      <c r="S66" s="51"/>
    </row>
    <row r="67" spans="1:19" s="4" customFormat="1" ht="15">
      <c r="A67" s="53"/>
      <c r="B67" s="60"/>
      <c r="C67" s="61"/>
      <c r="D67" s="61"/>
      <c r="E67" s="47" t="s">
        <v>6</v>
      </c>
      <c r="F67" s="47"/>
      <c r="G67" s="47"/>
      <c r="H67" s="48">
        <v>0</v>
      </c>
      <c r="I67" s="49"/>
      <c r="J67" s="29">
        <v>0</v>
      </c>
      <c r="K67" s="38">
        <f t="shared" si="7"/>
        <v>0</v>
      </c>
      <c r="L67" s="50">
        <v>26.32</v>
      </c>
      <c r="M67" s="50"/>
      <c r="N67" s="50"/>
      <c r="O67" s="50"/>
      <c r="P67" s="50">
        <v>26.32</v>
      </c>
      <c r="Q67" s="50"/>
      <c r="R67" s="51">
        <f>IF(L67=0,0,P67/L67*100)</f>
        <v>100</v>
      </c>
      <c r="S67" s="51"/>
    </row>
    <row r="68" spans="1:19" s="4" customFormat="1" ht="15">
      <c r="A68" s="53" t="s">
        <v>40</v>
      </c>
      <c r="B68" s="60" t="s">
        <v>87</v>
      </c>
      <c r="C68" s="61"/>
      <c r="D68" s="61"/>
      <c r="E68" s="55" t="s">
        <v>2</v>
      </c>
      <c r="F68" s="55"/>
      <c r="G68" s="55"/>
      <c r="H68" s="56">
        <f>H69+H70+H71+H72</f>
        <v>0</v>
      </c>
      <c r="I68" s="49"/>
      <c r="J68" s="28">
        <f>J69+J70+J71+J72</f>
        <v>0</v>
      </c>
      <c r="K68" s="39">
        <f t="shared" si="7"/>
        <v>0</v>
      </c>
      <c r="L68" s="57">
        <f>L69+L70+L71+L72</f>
        <v>12411.16</v>
      </c>
      <c r="M68" s="57"/>
      <c r="N68" s="57"/>
      <c r="O68" s="57"/>
      <c r="P68" s="57">
        <f>P69+P70+P71+P72</f>
        <v>0</v>
      </c>
      <c r="Q68" s="57"/>
      <c r="R68" s="52">
        <f>P68/L68*100</f>
        <v>0</v>
      </c>
      <c r="S68" s="52"/>
    </row>
    <row r="69" spans="1:19" s="4" customFormat="1" ht="15">
      <c r="A69" s="53"/>
      <c r="B69" s="60"/>
      <c r="C69" s="61"/>
      <c r="D69" s="61"/>
      <c r="E69" s="47" t="s">
        <v>32</v>
      </c>
      <c r="F69" s="47"/>
      <c r="G69" s="47"/>
      <c r="H69" s="48">
        <v>0</v>
      </c>
      <c r="I69" s="49"/>
      <c r="J69" s="29">
        <v>0</v>
      </c>
      <c r="K69" s="38">
        <f t="shared" si="7"/>
        <v>0</v>
      </c>
      <c r="L69" s="50">
        <v>0</v>
      </c>
      <c r="M69" s="50"/>
      <c r="N69" s="50"/>
      <c r="O69" s="50"/>
      <c r="P69" s="50">
        <v>0</v>
      </c>
      <c r="Q69" s="50"/>
      <c r="R69" s="51">
        <v>0</v>
      </c>
      <c r="S69" s="51"/>
    </row>
    <row r="70" spans="1:19" s="4" customFormat="1" ht="15">
      <c r="A70" s="53"/>
      <c r="B70" s="60"/>
      <c r="C70" s="61"/>
      <c r="D70" s="61"/>
      <c r="E70" s="47" t="s">
        <v>4</v>
      </c>
      <c r="F70" s="47"/>
      <c r="G70" s="47"/>
      <c r="H70" s="48">
        <v>0</v>
      </c>
      <c r="I70" s="49"/>
      <c r="J70" s="29">
        <v>0</v>
      </c>
      <c r="K70" s="38">
        <f t="shared" si="7"/>
        <v>0</v>
      </c>
      <c r="L70" s="50">
        <v>9587.39</v>
      </c>
      <c r="M70" s="50"/>
      <c r="N70" s="50"/>
      <c r="O70" s="50"/>
      <c r="P70" s="50">
        <v>0</v>
      </c>
      <c r="Q70" s="50"/>
      <c r="R70" s="51">
        <v>0</v>
      </c>
      <c r="S70" s="51"/>
    </row>
    <row r="71" spans="1:19" s="4" customFormat="1" ht="15">
      <c r="A71" s="53"/>
      <c r="B71" s="60"/>
      <c r="C71" s="61"/>
      <c r="D71" s="61"/>
      <c r="E71" s="47" t="s">
        <v>5</v>
      </c>
      <c r="F71" s="47"/>
      <c r="G71" s="47"/>
      <c r="H71" s="48">
        <v>0</v>
      </c>
      <c r="I71" s="49"/>
      <c r="J71" s="29">
        <v>0</v>
      </c>
      <c r="K71" s="38">
        <f t="shared" si="7"/>
        <v>0</v>
      </c>
      <c r="L71" s="50">
        <v>0</v>
      </c>
      <c r="M71" s="50"/>
      <c r="N71" s="50"/>
      <c r="O71" s="50"/>
      <c r="P71" s="50">
        <v>0</v>
      </c>
      <c r="Q71" s="50"/>
      <c r="R71" s="51">
        <v>0</v>
      </c>
      <c r="S71" s="51"/>
    </row>
    <row r="72" spans="1:19" s="4" customFormat="1" ht="21" customHeight="1">
      <c r="A72" s="53"/>
      <c r="B72" s="60"/>
      <c r="C72" s="61"/>
      <c r="D72" s="61"/>
      <c r="E72" s="47" t="s">
        <v>6</v>
      </c>
      <c r="F72" s="47"/>
      <c r="G72" s="47"/>
      <c r="H72" s="48">
        <v>0</v>
      </c>
      <c r="I72" s="49"/>
      <c r="J72" s="29">
        <v>0</v>
      </c>
      <c r="K72" s="38">
        <f t="shared" si="7"/>
        <v>0</v>
      </c>
      <c r="L72" s="50">
        <v>2823.77</v>
      </c>
      <c r="M72" s="50"/>
      <c r="N72" s="50"/>
      <c r="O72" s="50"/>
      <c r="P72" s="50">
        <v>0</v>
      </c>
      <c r="Q72" s="50"/>
      <c r="R72" s="51">
        <f>P72/L72*100</f>
        <v>0</v>
      </c>
      <c r="S72" s="51"/>
    </row>
    <row r="73" spans="1:19" s="4" customFormat="1" ht="15">
      <c r="A73" s="53" t="s">
        <v>41</v>
      </c>
      <c r="B73" s="60" t="s">
        <v>88</v>
      </c>
      <c r="C73" s="61"/>
      <c r="D73" s="61"/>
      <c r="E73" s="55" t="s">
        <v>2</v>
      </c>
      <c r="F73" s="55"/>
      <c r="G73" s="55"/>
      <c r="H73" s="56">
        <f>H74+H75+H76+H77</f>
        <v>2796.86</v>
      </c>
      <c r="I73" s="49"/>
      <c r="J73" s="28">
        <f>J74+J75+J76+J77</f>
        <v>3635.53</v>
      </c>
      <c r="K73" s="44">
        <f>IF(H73=0,0,J73/H73*100)</f>
        <v>129.9861272999006</v>
      </c>
      <c r="L73" s="57">
        <f>L74+L75+L76+L77</f>
        <v>17009.34</v>
      </c>
      <c r="M73" s="57"/>
      <c r="N73" s="57"/>
      <c r="O73" s="57"/>
      <c r="P73" s="57">
        <f>P74+P75+P76+P77</f>
        <v>9656.48</v>
      </c>
      <c r="Q73" s="57"/>
      <c r="R73" s="52">
        <f>P73/L73*100</f>
        <v>56.771632526600094</v>
      </c>
      <c r="S73" s="52"/>
    </row>
    <row r="74" spans="1:19" s="4" customFormat="1" ht="15">
      <c r="A74" s="53"/>
      <c r="B74" s="60"/>
      <c r="C74" s="61"/>
      <c r="D74" s="61"/>
      <c r="E74" s="47" t="s">
        <v>32</v>
      </c>
      <c r="F74" s="47"/>
      <c r="G74" s="47"/>
      <c r="H74" s="48">
        <v>0</v>
      </c>
      <c r="I74" s="49"/>
      <c r="J74" s="29">
        <v>0</v>
      </c>
      <c r="K74" s="38">
        <f>IF(H74=0,0,J74/H74*100)</f>
        <v>0</v>
      </c>
      <c r="L74" s="50">
        <v>0</v>
      </c>
      <c r="M74" s="50"/>
      <c r="N74" s="50"/>
      <c r="O74" s="50"/>
      <c r="P74" s="50">
        <v>0</v>
      </c>
      <c r="Q74" s="50"/>
      <c r="R74" s="51">
        <v>0</v>
      </c>
      <c r="S74" s="51"/>
    </row>
    <row r="75" spans="1:19" s="4" customFormat="1" ht="15">
      <c r="A75" s="53"/>
      <c r="B75" s="60"/>
      <c r="C75" s="61"/>
      <c r="D75" s="61"/>
      <c r="E75" s="47" t="s">
        <v>4</v>
      </c>
      <c r="F75" s="47"/>
      <c r="G75" s="47"/>
      <c r="H75" s="48">
        <v>0</v>
      </c>
      <c r="I75" s="49"/>
      <c r="J75" s="29">
        <v>0</v>
      </c>
      <c r="K75" s="38">
        <f>IF(H75=0,0,J75/H75*100)</f>
        <v>0</v>
      </c>
      <c r="L75" s="50">
        <v>0</v>
      </c>
      <c r="M75" s="50"/>
      <c r="N75" s="50"/>
      <c r="O75" s="50"/>
      <c r="P75" s="50">
        <v>0</v>
      </c>
      <c r="Q75" s="50"/>
      <c r="R75" s="51">
        <v>0</v>
      </c>
      <c r="S75" s="51"/>
    </row>
    <row r="76" spans="1:19" s="4" customFormat="1" ht="15">
      <c r="A76" s="53"/>
      <c r="B76" s="60"/>
      <c r="C76" s="61"/>
      <c r="D76" s="61"/>
      <c r="E76" s="47" t="s">
        <v>5</v>
      </c>
      <c r="F76" s="47"/>
      <c r="G76" s="47"/>
      <c r="H76" s="48">
        <v>0</v>
      </c>
      <c r="I76" s="49"/>
      <c r="J76" s="29">
        <v>0</v>
      </c>
      <c r="K76" s="38">
        <f>IF(H76=0,0,J76/H76*100)</f>
        <v>0</v>
      </c>
      <c r="L76" s="50">
        <v>0</v>
      </c>
      <c r="M76" s="50"/>
      <c r="N76" s="50"/>
      <c r="O76" s="50"/>
      <c r="P76" s="50">
        <v>0</v>
      </c>
      <c r="Q76" s="50"/>
      <c r="R76" s="51">
        <v>0</v>
      </c>
      <c r="S76" s="51"/>
    </row>
    <row r="77" spans="1:19" s="4" customFormat="1" ht="15">
      <c r="A77" s="53"/>
      <c r="B77" s="60"/>
      <c r="C77" s="61"/>
      <c r="D77" s="61"/>
      <c r="E77" s="47" t="s">
        <v>6</v>
      </c>
      <c r="F77" s="47"/>
      <c r="G77" s="47"/>
      <c r="H77" s="48">
        <v>2796.86</v>
      </c>
      <c r="I77" s="49"/>
      <c r="J77" s="29">
        <v>3635.53</v>
      </c>
      <c r="K77" s="38">
        <f>J77/H77*100</f>
        <v>129.9861272999006</v>
      </c>
      <c r="L77" s="50">
        <v>17009.34</v>
      </c>
      <c r="M77" s="50"/>
      <c r="N77" s="50"/>
      <c r="O77" s="50"/>
      <c r="P77" s="50">
        <v>9656.48</v>
      </c>
      <c r="Q77" s="50"/>
      <c r="R77" s="51">
        <f>P77/L77*100</f>
        <v>56.771632526600094</v>
      </c>
      <c r="S77" s="51"/>
    </row>
    <row r="78" spans="1:19" s="4" customFormat="1" ht="15">
      <c r="A78" s="53" t="s">
        <v>42</v>
      </c>
      <c r="B78" s="60" t="s">
        <v>89</v>
      </c>
      <c r="C78" s="61"/>
      <c r="D78" s="61"/>
      <c r="E78" s="55" t="s">
        <v>2</v>
      </c>
      <c r="F78" s="55"/>
      <c r="G78" s="55"/>
      <c r="H78" s="56">
        <f>H79+H80+H81+H82</f>
        <v>30.72</v>
      </c>
      <c r="I78" s="49"/>
      <c r="J78" s="28">
        <f>J79+J80+J81+J82</f>
        <v>99.8</v>
      </c>
      <c r="K78" s="39">
        <f>J78/H78*100</f>
        <v>324.86979166666663</v>
      </c>
      <c r="L78" s="57">
        <f>L79+L80+L81+L82</f>
        <v>622.88</v>
      </c>
      <c r="M78" s="57"/>
      <c r="N78" s="57"/>
      <c r="O78" s="57"/>
      <c r="P78" s="57">
        <f>P79+P80+P81+P82</f>
        <v>177.36</v>
      </c>
      <c r="Q78" s="57"/>
      <c r="R78" s="52">
        <f>P78/L78*100</f>
        <v>28.474184433598772</v>
      </c>
      <c r="S78" s="52"/>
    </row>
    <row r="79" spans="1:19" s="4" customFormat="1" ht="15">
      <c r="A79" s="53"/>
      <c r="B79" s="60"/>
      <c r="C79" s="61"/>
      <c r="D79" s="61"/>
      <c r="E79" s="47" t="s">
        <v>32</v>
      </c>
      <c r="F79" s="47"/>
      <c r="G79" s="47"/>
      <c r="H79" s="48">
        <v>0</v>
      </c>
      <c r="I79" s="49"/>
      <c r="J79" s="29">
        <v>0</v>
      </c>
      <c r="K79" s="38">
        <f>IF(H79=0,0,J79/H79*100)</f>
        <v>0</v>
      </c>
      <c r="L79" s="50">
        <v>0</v>
      </c>
      <c r="M79" s="50"/>
      <c r="N79" s="50"/>
      <c r="O79" s="50"/>
      <c r="P79" s="50">
        <v>0</v>
      </c>
      <c r="Q79" s="50"/>
      <c r="R79" s="51">
        <f>IF(L79=0,0,P79/L79*100)</f>
        <v>0</v>
      </c>
      <c r="S79" s="51"/>
    </row>
    <row r="80" spans="1:19" s="4" customFormat="1" ht="15">
      <c r="A80" s="53"/>
      <c r="B80" s="60"/>
      <c r="C80" s="61"/>
      <c r="D80" s="61"/>
      <c r="E80" s="47" t="s">
        <v>4</v>
      </c>
      <c r="F80" s="47"/>
      <c r="G80" s="47"/>
      <c r="H80" s="48">
        <v>0</v>
      </c>
      <c r="I80" s="49"/>
      <c r="J80" s="29">
        <v>0</v>
      </c>
      <c r="K80" s="38">
        <f>IF(H80=0,0,J80/H80*100)</f>
        <v>0</v>
      </c>
      <c r="L80" s="50">
        <v>0</v>
      </c>
      <c r="M80" s="50"/>
      <c r="N80" s="50"/>
      <c r="O80" s="50"/>
      <c r="P80" s="50">
        <v>0</v>
      </c>
      <c r="Q80" s="50"/>
      <c r="R80" s="51">
        <f>IF(L80=0,0,P80/L80*100)</f>
        <v>0</v>
      </c>
      <c r="S80" s="51"/>
    </row>
    <row r="81" spans="1:19" s="4" customFormat="1" ht="15">
      <c r="A81" s="53"/>
      <c r="B81" s="60"/>
      <c r="C81" s="61"/>
      <c r="D81" s="61"/>
      <c r="E81" s="47" t="s">
        <v>5</v>
      </c>
      <c r="F81" s="47"/>
      <c r="G81" s="47"/>
      <c r="H81" s="48">
        <v>0</v>
      </c>
      <c r="I81" s="49"/>
      <c r="J81" s="29">
        <v>0</v>
      </c>
      <c r="K81" s="38">
        <f>IF(H81=0,0,J81/H81*100)</f>
        <v>0</v>
      </c>
      <c r="L81" s="50">
        <v>0</v>
      </c>
      <c r="M81" s="50"/>
      <c r="N81" s="50"/>
      <c r="O81" s="50"/>
      <c r="P81" s="50">
        <v>0</v>
      </c>
      <c r="Q81" s="50"/>
      <c r="R81" s="51">
        <f>IF(L81=0,0,P81/L81*100)</f>
        <v>0</v>
      </c>
      <c r="S81" s="51"/>
    </row>
    <row r="82" spans="1:19" s="4" customFormat="1" ht="18" customHeight="1">
      <c r="A82" s="53"/>
      <c r="B82" s="60"/>
      <c r="C82" s="61"/>
      <c r="D82" s="61"/>
      <c r="E82" s="47" t="s">
        <v>6</v>
      </c>
      <c r="F82" s="47"/>
      <c r="G82" s="47"/>
      <c r="H82" s="48">
        <v>30.72</v>
      </c>
      <c r="I82" s="49"/>
      <c r="J82" s="29">
        <v>99.8</v>
      </c>
      <c r="K82" s="38">
        <f>J82/H82*100</f>
        <v>324.86979166666663</v>
      </c>
      <c r="L82" s="50">
        <v>622.88</v>
      </c>
      <c r="M82" s="50"/>
      <c r="N82" s="50"/>
      <c r="O82" s="50"/>
      <c r="P82" s="50">
        <v>177.36</v>
      </c>
      <c r="Q82" s="50"/>
      <c r="R82" s="51">
        <f>P82/L82*100</f>
        <v>28.474184433598772</v>
      </c>
      <c r="S82" s="51"/>
    </row>
    <row r="83" spans="1:19" s="4" customFormat="1" ht="15">
      <c r="A83" s="53" t="s">
        <v>43</v>
      </c>
      <c r="B83" s="60" t="s">
        <v>90</v>
      </c>
      <c r="C83" s="61"/>
      <c r="D83" s="61"/>
      <c r="E83" s="55" t="s">
        <v>2</v>
      </c>
      <c r="F83" s="55"/>
      <c r="G83" s="55"/>
      <c r="H83" s="56">
        <f>H84+H85+H86+H87</f>
        <v>67.48</v>
      </c>
      <c r="I83" s="49"/>
      <c r="J83" s="28">
        <f>J84+J85+J86+J87</f>
        <v>66.6</v>
      </c>
      <c r="K83" s="39">
        <f>J83/H83*100</f>
        <v>98.69590989922938</v>
      </c>
      <c r="L83" s="57">
        <f>L84+L85+L86+L87</f>
        <v>121</v>
      </c>
      <c r="M83" s="57"/>
      <c r="N83" s="57"/>
      <c r="O83" s="57"/>
      <c r="P83" s="57">
        <f>P84+P85+P86+P87</f>
        <v>67.15</v>
      </c>
      <c r="Q83" s="57"/>
      <c r="R83" s="52">
        <f>P83/L83*100</f>
        <v>55.49586776859504</v>
      </c>
      <c r="S83" s="52"/>
    </row>
    <row r="84" spans="1:19" s="4" customFormat="1" ht="15">
      <c r="A84" s="53"/>
      <c r="B84" s="60"/>
      <c r="C84" s="61"/>
      <c r="D84" s="61"/>
      <c r="E84" s="47" t="s">
        <v>32</v>
      </c>
      <c r="F84" s="47"/>
      <c r="G84" s="47"/>
      <c r="H84" s="48">
        <v>0</v>
      </c>
      <c r="I84" s="49"/>
      <c r="J84" s="29">
        <v>0</v>
      </c>
      <c r="K84" s="38">
        <f>IF(H84=0,0,J84/H84*100)</f>
        <v>0</v>
      </c>
      <c r="L84" s="50">
        <v>0</v>
      </c>
      <c r="M84" s="50"/>
      <c r="N84" s="50"/>
      <c r="O84" s="50"/>
      <c r="P84" s="50">
        <v>0</v>
      </c>
      <c r="Q84" s="50"/>
      <c r="R84" s="51">
        <f>IF(L84=0,0,P84/L84*100)</f>
        <v>0</v>
      </c>
      <c r="S84" s="51"/>
    </row>
    <row r="85" spans="1:19" s="4" customFormat="1" ht="15">
      <c r="A85" s="53"/>
      <c r="B85" s="60"/>
      <c r="C85" s="61"/>
      <c r="D85" s="61"/>
      <c r="E85" s="47" t="s">
        <v>4</v>
      </c>
      <c r="F85" s="47"/>
      <c r="G85" s="47"/>
      <c r="H85" s="48">
        <v>0</v>
      </c>
      <c r="I85" s="49"/>
      <c r="J85" s="29">
        <v>0</v>
      </c>
      <c r="K85" s="38">
        <f>IF(H85=0,0,J85/H85*100)</f>
        <v>0</v>
      </c>
      <c r="L85" s="50">
        <v>0</v>
      </c>
      <c r="M85" s="50"/>
      <c r="N85" s="50"/>
      <c r="O85" s="50"/>
      <c r="P85" s="50">
        <v>0</v>
      </c>
      <c r="Q85" s="50"/>
      <c r="R85" s="51">
        <f>IF(L85=0,0,P85/L85*100)</f>
        <v>0</v>
      </c>
      <c r="S85" s="51"/>
    </row>
    <row r="86" spans="1:19" s="4" customFormat="1" ht="15">
      <c r="A86" s="53"/>
      <c r="B86" s="60"/>
      <c r="C86" s="61"/>
      <c r="D86" s="61"/>
      <c r="E86" s="47" t="s">
        <v>5</v>
      </c>
      <c r="F86" s="47"/>
      <c r="G86" s="47"/>
      <c r="H86" s="48">
        <v>0</v>
      </c>
      <c r="I86" s="49"/>
      <c r="J86" s="29">
        <v>0</v>
      </c>
      <c r="K86" s="38">
        <f>IF(H86=0,0,J86/H86*100)</f>
        <v>0</v>
      </c>
      <c r="L86" s="50">
        <v>0</v>
      </c>
      <c r="M86" s="50"/>
      <c r="N86" s="50"/>
      <c r="O86" s="50"/>
      <c r="P86" s="50">
        <v>0</v>
      </c>
      <c r="Q86" s="50"/>
      <c r="R86" s="51">
        <f>IF(L86=0,0,P86/L86*100)</f>
        <v>0</v>
      </c>
      <c r="S86" s="51"/>
    </row>
    <row r="87" spans="1:19" s="4" customFormat="1" ht="15">
      <c r="A87" s="53"/>
      <c r="B87" s="60"/>
      <c r="C87" s="61"/>
      <c r="D87" s="61"/>
      <c r="E87" s="47" t="s">
        <v>6</v>
      </c>
      <c r="F87" s="47"/>
      <c r="G87" s="47"/>
      <c r="H87" s="48">
        <v>67.48</v>
      </c>
      <c r="I87" s="49"/>
      <c r="J87" s="29">
        <v>66.6</v>
      </c>
      <c r="K87" s="38">
        <f>J87/H87*100</f>
        <v>98.69590989922938</v>
      </c>
      <c r="L87" s="50">
        <v>121</v>
      </c>
      <c r="M87" s="50"/>
      <c r="N87" s="50"/>
      <c r="O87" s="50"/>
      <c r="P87" s="50">
        <v>67.15</v>
      </c>
      <c r="Q87" s="50"/>
      <c r="R87" s="51">
        <f>P87/L87*100</f>
        <v>55.49586776859504</v>
      </c>
      <c r="S87" s="51"/>
    </row>
    <row r="88" spans="1:19" s="4" customFormat="1" ht="15">
      <c r="A88" s="53" t="s">
        <v>44</v>
      </c>
      <c r="B88" s="60" t="s">
        <v>91</v>
      </c>
      <c r="C88" s="61"/>
      <c r="D88" s="61"/>
      <c r="E88" s="55" t="s">
        <v>2</v>
      </c>
      <c r="F88" s="55"/>
      <c r="G88" s="55"/>
      <c r="H88" s="56">
        <f>H89+H90+H91+H92</f>
        <v>634.45</v>
      </c>
      <c r="I88" s="49"/>
      <c r="J88" s="28">
        <f>J89+J90+J91+J92</f>
        <v>201.08</v>
      </c>
      <c r="K88" s="39">
        <f>J88/H88*100</f>
        <v>31.69359287571913</v>
      </c>
      <c r="L88" s="57">
        <f>L89+L90+L91+L92</f>
        <v>4011.52</v>
      </c>
      <c r="M88" s="57"/>
      <c r="N88" s="57"/>
      <c r="O88" s="57"/>
      <c r="P88" s="57">
        <f>P89+P90+P91+P92</f>
        <v>1768.12</v>
      </c>
      <c r="Q88" s="57"/>
      <c r="R88" s="52">
        <f>P88/L88*100</f>
        <v>44.07606094447989</v>
      </c>
      <c r="S88" s="52"/>
    </row>
    <row r="89" spans="1:19" s="4" customFormat="1" ht="15">
      <c r="A89" s="53"/>
      <c r="B89" s="60"/>
      <c r="C89" s="61"/>
      <c r="D89" s="61"/>
      <c r="E89" s="47" t="s">
        <v>32</v>
      </c>
      <c r="F89" s="47"/>
      <c r="G89" s="47"/>
      <c r="H89" s="48">
        <v>0</v>
      </c>
      <c r="I89" s="49"/>
      <c r="J89" s="29">
        <v>0</v>
      </c>
      <c r="K89" s="38">
        <f>IF(H89=0,0,J89/H89*100)</f>
        <v>0</v>
      </c>
      <c r="L89" s="50">
        <v>0</v>
      </c>
      <c r="M89" s="50"/>
      <c r="N89" s="50"/>
      <c r="O89" s="50"/>
      <c r="P89" s="50">
        <v>0</v>
      </c>
      <c r="Q89" s="50"/>
      <c r="R89" s="51">
        <f>IF(L89=0,0,P89/L89*100)</f>
        <v>0</v>
      </c>
      <c r="S89" s="51"/>
    </row>
    <row r="90" spans="1:19" s="4" customFormat="1" ht="15">
      <c r="A90" s="53"/>
      <c r="B90" s="60"/>
      <c r="C90" s="61"/>
      <c r="D90" s="61"/>
      <c r="E90" s="47" t="s">
        <v>4</v>
      </c>
      <c r="F90" s="47"/>
      <c r="G90" s="47"/>
      <c r="H90" s="48">
        <v>0</v>
      </c>
      <c r="I90" s="49"/>
      <c r="J90" s="29">
        <v>0</v>
      </c>
      <c r="K90" s="38">
        <f>IF(H90=0,0,J90/H90*100)</f>
        <v>0</v>
      </c>
      <c r="L90" s="50">
        <v>0</v>
      </c>
      <c r="M90" s="50"/>
      <c r="N90" s="50"/>
      <c r="O90" s="50"/>
      <c r="P90" s="50">
        <v>0</v>
      </c>
      <c r="Q90" s="50"/>
      <c r="R90" s="51">
        <f>IF(L90=0,0,P90/L90*100)</f>
        <v>0</v>
      </c>
      <c r="S90" s="51"/>
    </row>
    <row r="91" spans="1:19" s="4" customFormat="1" ht="15">
      <c r="A91" s="53"/>
      <c r="B91" s="60"/>
      <c r="C91" s="61"/>
      <c r="D91" s="61"/>
      <c r="E91" s="47" t="s">
        <v>5</v>
      </c>
      <c r="F91" s="47"/>
      <c r="G91" s="47"/>
      <c r="H91" s="48">
        <v>0</v>
      </c>
      <c r="I91" s="49"/>
      <c r="J91" s="29">
        <v>0</v>
      </c>
      <c r="K91" s="38">
        <f>IF(H91=0,0,J91/H91*100)</f>
        <v>0</v>
      </c>
      <c r="L91" s="50">
        <v>0</v>
      </c>
      <c r="M91" s="50"/>
      <c r="N91" s="50"/>
      <c r="O91" s="50"/>
      <c r="P91" s="50">
        <v>0</v>
      </c>
      <c r="Q91" s="50"/>
      <c r="R91" s="51">
        <f aca="true" t="shared" si="8" ref="R91:R107">IF(L91=0,0,P91/L91*100)</f>
        <v>0</v>
      </c>
      <c r="S91" s="51"/>
    </row>
    <row r="92" spans="1:19" s="4" customFormat="1" ht="15">
      <c r="A92" s="53"/>
      <c r="B92" s="60"/>
      <c r="C92" s="61"/>
      <c r="D92" s="61"/>
      <c r="E92" s="47" t="s">
        <v>6</v>
      </c>
      <c r="F92" s="47"/>
      <c r="G92" s="47"/>
      <c r="H92" s="48">
        <v>634.45</v>
      </c>
      <c r="I92" s="49"/>
      <c r="J92" s="29">
        <v>201.08</v>
      </c>
      <c r="K92" s="38">
        <f>J92/H92*100</f>
        <v>31.69359287571913</v>
      </c>
      <c r="L92" s="50">
        <v>4011.52</v>
      </c>
      <c r="M92" s="50"/>
      <c r="N92" s="50"/>
      <c r="O92" s="50"/>
      <c r="P92" s="50">
        <v>1768.12</v>
      </c>
      <c r="Q92" s="50"/>
      <c r="R92" s="51">
        <f t="shared" si="8"/>
        <v>44.07606094447989</v>
      </c>
      <c r="S92" s="51"/>
    </row>
    <row r="93" spans="1:19" s="4" customFormat="1" ht="15">
      <c r="A93" s="53" t="s">
        <v>45</v>
      </c>
      <c r="B93" s="60" t="s">
        <v>106</v>
      </c>
      <c r="C93" s="61"/>
      <c r="D93" s="61"/>
      <c r="E93" s="55" t="s">
        <v>2</v>
      </c>
      <c r="F93" s="55"/>
      <c r="G93" s="55"/>
      <c r="H93" s="56">
        <f>H94+H95+H96+H97</f>
        <v>3</v>
      </c>
      <c r="I93" s="49"/>
      <c r="J93" s="28">
        <f>J94+J95+J96+J97</f>
        <v>0</v>
      </c>
      <c r="K93" s="39">
        <f>J93/H93*100</f>
        <v>0</v>
      </c>
      <c r="L93" s="57">
        <f>L94+L95+L96+L97</f>
        <v>12</v>
      </c>
      <c r="M93" s="57"/>
      <c r="N93" s="57"/>
      <c r="O93" s="57"/>
      <c r="P93" s="57">
        <f>P94+P95+P96+P97</f>
        <v>0</v>
      </c>
      <c r="Q93" s="57"/>
      <c r="R93" s="52">
        <f t="shared" si="8"/>
        <v>0</v>
      </c>
      <c r="S93" s="52"/>
    </row>
    <row r="94" spans="1:19" s="4" customFormat="1" ht="15">
      <c r="A94" s="53"/>
      <c r="B94" s="60"/>
      <c r="C94" s="61"/>
      <c r="D94" s="61"/>
      <c r="E94" s="47" t="s">
        <v>32</v>
      </c>
      <c r="F94" s="47"/>
      <c r="G94" s="47"/>
      <c r="H94" s="48">
        <v>0</v>
      </c>
      <c r="I94" s="49"/>
      <c r="J94" s="29">
        <v>0</v>
      </c>
      <c r="K94" s="38">
        <f>IF(H94=0,0,J94/H94*100)</f>
        <v>0</v>
      </c>
      <c r="L94" s="50">
        <v>0</v>
      </c>
      <c r="M94" s="50"/>
      <c r="N94" s="50"/>
      <c r="O94" s="50"/>
      <c r="P94" s="50">
        <v>0</v>
      </c>
      <c r="Q94" s="50"/>
      <c r="R94" s="51">
        <f t="shared" si="8"/>
        <v>0</v>
      </c>
      <c r="S94" s="51"/>
    </row>
    <row r="95" spans="1:19" s="4" customFormat="1" ht="15">
      <c r="A95" s="53"/>
      <c r="B95" s="60"/>
      <c r="C95" s="61"/>
      <c r="D95" s="61"/>
      <c r="E95" s="47" t="s">
        <v>4</v>
      </c>
      <c r="F95" s="47"/>
      <c r="G95" s="47"/>
      <c r="H95" s="48">
        <v>0</v>
      </c>
      <c r="I95" s="49"/>
      <c r="J95" s="29">
        <v>0</v>
      </c>
      <c r="K95" s="38">
        <f>IF(H95=0,0,J95/H95*100)</f>
        <v>0</v>
      </c>
      <c r="L95" s="50">
        <v>0</v>
      </c>
      <c r="M95" s="50"/>
      <c r="N95" s="50"/>
      <c r="O95" s="50"/>
      <c r="P95" s="50">
        <v>0</v>
      </c>
      <c r="Q95" s="50"/>
      <c r="R95" s="51">
        <f t="shared" si="8"/>
        <v>0</v>
      </c>
      <c r="S95" s="51"/>
    </row>
    <row r="96" spans="1:19" s="4" customFormat="1" ht="15">
      <c r="A96" s="53"/>
      <c r="B96" s="60"/>
      <c r="C96" s="61"/>
      <c r="D96" s="61"/>
      <c r="E96" s="47" t="s">
        <v>5</v>
      </c>
      <c r="F96" s="47"/>
      <c r="G96" s="47"/>
      <c r="H96" s="48">
        <v>0</v>
      </c>
      <c r="I96" s="49"/>
      <c r="J96" s="29">
        <v>0</v>
      </c>
      <c r="K96" s="38">
        <f>IF(H96=0,0,J96/H96*100)</f>
        <v>0</v>
      </c>
      <c r="L96" s="50">
        <v>0</v>
      </c>
      <c r="M96" s="50"/>
      <c r="N96" s="50"/>
      <c r="O96" s="50"/>
      <c r="P96" s="50">
        <v>0</v>
      </c>
      <c r="Q96" s="50"/>
      <c r="R96" s="51">
        <f t="shared" si="8"/>
        <v>0</v>
      </c>
      <c r="S96" s="51"/>
    </row>
    <row r="97" spans="1:19" s="4" customFormat="1" ht="15">
      <c r="A97" s="53"/>
      <c r="B97" s="60"/>
      <c r="C97" s="61"/>
      <c r="D97" s="61"/>
      <c r="E97" s="47" t="s">
        <v>6</v>
      </c>
      <c r="F97" s="47"/>
      <c r="G97" s="47"/>
      <c r="H97" s="48">
        <v>3</v>
      </c>
      <c r="I97" s="49"/>
      <c r="J97" s="29">
        <v>0</v>
      </c>
      <c r="K97" s="38">
        <f>J97/H97*100</f>
        <v>0</v>
      </c>
      <c r="L97" s="50">
        <v>12</v>
      </c>
      <c r="M97" s="50"/>
      <c r="N97" s="50"/>
      <c r="O97" s="50"/>
      <c r="P97" s="50">
        <v>0</v>
      </c>
      <c r="Q97" s="50"/>
      <c r="R97" s="51">
        <f t="shared" si="8"/>
        <v>0</v>
      </c>
      <c r="S97" s="51"/>
    </row>
    <row r="98" spans="1:19" s="4" customFormat="1" ht="15">
      <c r="A98" s="53" t="s">
        <v>46</v>
      </c>
      <c r="B98" s="60" t="s">
        <v>92</v>
      </c>
      <c r="C98" s="61"/>
      <c r="D98" s="61"/>
      <c r="E98" s="55" t="s">
        <v>2</v>
      </c>
      <c r="F98" s="55"/>
      <c r="G98" s="55"/>
      <c r="H98" s="56">
        <f>H99+H100+H101+H102</f>
        <v>7115.2</v>
      </c>
      <c r="I98" s="49"/>
      <c r="J98" s="28">
        <f>J99+J100+J101+J102</f>
        <v>559.7</v>
      </c>
      <c r="K98" s="39">
        <f>J98/H98*100</f>
        <v>7.866258151562852</v>
      </c>
      <c r="L98" s="57">
        <f>L99+L100+L101+L102</f>
        <v>7777.59</v>
      </c>
      <c r="M98" s="57"/>
      <c r="N98" s="57"/>
      <c r="O98" s="57"/>
      <c r="P98" s="57">
        <f>P99+P100+P101+P102</f>
        <v>653.55</v>
      </c>
      <c r="Q98" s="57"/>
      <c r="R98" s="52">
        <f t="shared" si="8"/>
        <v>8.40298858643873</v>
      </c>
      <c r="S98" s="52"/>
    </row>
    <row r="99" spans="1:19" s="4" customFormat="1" ht="15">
      <c r="A99" s="53"/>
      <c r="B99" s="60"/>
      <c r="C99" s="61"/>
      <c r="D99" s="61"/>
      <c r="E99" s="47" t="s">
        <v>32</v>
      </c>
      <c r="F99" s="47"/>
      <c r="G99" s="47"/>
      <c r="H99" s="48">
        <v>0</v>
      </c>
      <c r="I99" s="49"/>
      <c r="J99" s="29">
        <v>0</v>
      </c>
      <c r="K99" s="38">
        <f>IF(H99=0,0,J99/H99*100)</f>
        <v>0</v>
      </c>
      <c r="L99" s="50">
        <v>0</v>
      </c>
      <c r="M99" s="50"/>
      <c r="N99" s="50"/>
      <c r="O99" s="50"/>
      <c r="P99" s="50">
        <v>0</v>
      </c>
      <c r="Q99" s="50"/>
      <c r="R99" s="51">
        <f t="shared" si="8"/>
        <v>0</v>
      </c>
      <c r="S99" s="51"/>
    </row>
    <row r="100" spans="1:19" s="4" customFormat="1" ht="15">
      <c r="A100" s="53"/>
      <c r="B100" s="60"/>
      <c r="C100" s="61"/>
      <c r="D100" s="61"/>
      <c r="E100" s="47" t="s">
        <v>4</v>
      </c>
      <c r="F100" s="47"/>
      <c r="G100" s="47"/>
      <c r="H100" s="48">
        <v>0</v>
      </c>
      <c r="I100" s="49"/>
      <c r="J100" s="29">
        <v>0</v>
      </c>
      <c r="K100" s="38">
        <f>IF(H100=0,0,J100/H100*100)</f>
        <v>0</v>
      </c>
      <c r="L100" s="50">
        <v>0</v>
      </c>
      <c r="M100" s="50"/>
      <c r="N100" s="50"/>
      <c r="O100" s="50"/>
      <c r="P100" s="50">
        <v>0</v>
      </c>
      <c r="Q100" s="50"/>
      <c r="R100" s="51">
        <f t="shared" si="8"/>
        <v>0</v>
      </c>
      <c r="S100" s="51"/>
    </row>
    <row r="101" spans="1:19" s="4" customFormat="1" ht="15">
      <c r="A101" s="53"/>
      <c r="B101" s="60"/>
      <c r="C101" s="61"/>
      <c r="D101" s="61"/>
      <c r="E101" s="47" t="s">
        <v>5</v>
      </c>
      <c r="F101" s="47"/>
      <c r="G101" s="47"/>
      <c r="H101" s="48">
        <v>0</v>
      </c>
      <c r="I101" s="49"/>
      <c r="J101" s="29">
        <v>0</v>
      </c>
      <c r="K101" s="38">
        <f>IF(H101=0,0,J101/H101*100)</f>
        <v>0</v>
      </c>
      <c r="L101" s="50">
        <v>0</v>
      </c>
      <c r="M101" s="50"/>
      <c r="N101" s="50"/>
      <c r="O101" s="50"/>
      <c r="P101" s="50">
        <v>0</v>
      </c>
      <c r="Q101" s="50"/>
      <c r="R101" s="51">
        <f t="shared" si="8"/>
        <v>0</v>
      </c>
      <c r="S101" s="51"/>
    </row>
    <row r="102" spans="1:19" s="4" customFormat="1" ht="15">
      <c r="A102" s="53"/>
      <c r="B102" s="60"/>
      <c r="C102" s="61"/>
      <c r="D102" s="61"/>
      <c r="E102" s="47" t="s">
        <v>6</v>
      </c>
      <c r="F102" s="47"/>
      <c r="G102" s="47"/>
      <c r="H102" s="48">
        <v>7115.2</v>
      </c>
      <c r="I102" s="49"/>
      <c r="J102" s="29">
        <v>559.7</v>
      </c>
      <c r="K102" s="38">
        <f>J102/H102*100</f>
        <v>7.866258151562852</v>
      </c>
      <c r="L102" s="50">
        <v>7777.59</v>
      </c>
      <c r="M102" s="50"/>
      <c r="N102" s="50"/>
      <c r="O102" s="50"/>
      <c r="P102" s="50">
        <v>653.55</v>
      </c>
      <c r="Q102" s="50"/>
      <c r="R102" s="51">
        <f t="shared" si="8"/>
        <v>8.40298858643873</v>
      </c>
      <c r="S102" s="51"/>
    </row>
    <row r="103" spans="1:19" s="4" customFormat="1" ht="15">
      <c r="A103" s="53" t="s">
        <v>47</v>
      </c>
      <c r="B103" s="60" t="s">
        <v>93</v>
      </c>
      <c r="C103" s="61"/>
      <c r="D103" s="61"/>
      <c r="E103" s="55" t="s">
        <v>2</v>
      </c>
      <c r="F103" s="55"/>
      <c r="G103" s="55"/>
      <c r="H103" s="56">
        <f>H104+H105+H106+H107</f>
        <v>229.97</v>
      </c>
      <c r="I103" s="49"/>
      <c r="J103" s="28">
        <f>J104+J105+J106+J107</f>
        <v>241.81</v>
      </c>
      <c r="K103" s="39">
        <f>IF(H103=0,0,J103/H103*100)</f>
        <v>105.14849763012566</v>
      </c>
      <c r="L103" s="57">
        <f>L104+L105+L106+L107</f>
        <v>700</v>
      </c>
      <c r="M103" s="57"/>
      <c r="N103" s="57"/>
      <c r="O103" s="57"/>
      <c r="P103" s="57">
        <f>P104+P105+P106+P107</f>
        <v>241.81</v>
      </c>
      <c r="Q103" s="57"/>
      <c r="R103" s="52">
        <f t="shared" si="8"/>
        <v>34.544285714285714</v>
      </c>
      <c r="S103" s="52"/>
    </row>
    <row r="104" spans="1:19" s="4" customFormat="1" ht="15">
      <c r="A104" s="53"/>
      <c r="B104" s="60"/>
      <c r="C104" s="61"/>
      <c r="D104" s="61"/>
      <c r="E104" s="47" t="s">
        <v>32</v>
      </c>
      <c r="F104" s="47"/>
      <c r="G104" s="47"/>
      <c r="H104" s="48">
        <v>0</v>
      </c>
      <c r="I104" s="49"/>
      <c r="J104" s="29">
        <v>0</v>
      </c>
      <c r="K104" s="38">
        <f>IF(H104=0,0,J104/H104*100)</f>
        <v>0</v>
      </c>
      <c r="L104" s="50">
        <v>0</v>
      </c>
      <c r="M104" s="50"/>
      <c r="N104" s="50"/>
      <c r="O104" s="50"/>
      <c r="P104" s="50">
        <v>0</v>
      </c>
      <c r="Q104" s="50"/>
      <c r="R104" s="51">
        <f t="shared" si="8"/>
        <v>0</v>
      </c>
      <c r="S104" s="51"/>
    </row>
    <row r="105" spans="1:19" s="4" customFormat="1" ht="15">
      <c r="A105" s="53"/>
      <c r="B105" s="60"/>
      <c r="C105" s="61"/>
      <c r="D105" s="61"/>
      <c r="E105" s="47" t="s">
        <v>4</v>
      </c>
      <c r="F105" s="47"/>
      <c r="G105" s="47"/>
      <c r="H105" s="48">
        <v>0</v>
      </c>
      <c r="I105" s="49"/>
      <c r="J105" s="29">
        <v>0</v>
      </c>
      <c r="K105" s="38">
        <f>IF(H105=0,0,J105/H105*100)</f>
        <v>0</v>
      </c>
      <c r="L105" s="50">
        <v>0</v>
      </c>
      <c r="M105" s="50"/>
      <c r="N105" s="50"/>
      <c r="O105" s="50"/>
      <c r="P105" s="50">
        <v>0</v>
      </c>
      <c r="Q105" s="50"/>
      <c r="R105" s="51">
        <f t="shared" si="8"/>
        <v>0</v>
      </c>
      <c r="S105" s="51"/>
    </row>
    <row r="106" spans="1:19" s="4" customFormat="1" ht="15">
      <c r="A106" s="53"/>
      <c r="B106" s="60"/>
      <c r="C106" s="61"/>
      <c r="D106" s="61"/>
      <c r="E106" s="47" t="s">
        <v>5</v>
      </c>
      <c r="F106" s="47"/>
      <c r="G106" s="47"/>
      <c r="H106" s="48">
        <v>0</v>
      </c>
      <c r="I106" s="49"/>
      <c r="J106" s="29">
        <v>0</v>
      </c>
      <c r="K106" s="38">
        <f>IF(H106=0,0,J106/H106*100)</f>
        <v>0</v>
      </c>
      <c r="L106" s="50">
        <v>0</v>
      </c>
      <c r="M106" s="50"/>
      <c r="N106" s="50"/>
      <c r="O106" s="50"/>
      <c r="P106" s="50">
        <v>0</v>
      </c>
      <c r="Q106" s="50"/>
      <c r="R106" s="51">
        <f t="shared" si="8"/>
        <v>0</v>
      </c>
      <c r="S106" s="51"/>
    </row>
    <row r="107" spans="1:19" s="4" customFormat="1" ht="15">
      <c r="A107" s="53"/>
      <c r="B107" s="60"/>
      <c r="C107" s="61"/>
      <c r="D107" s="61"/>
      <c r="E107" s="47" t="s">
        <v>6</v>
      </c>
      <c r="F107" s="47"/>
      <c r="G107" s="47"/>
      <c r="H107" s="48">
        <v>229.97</v>
      </c>
      <c r="I107" s="49"/>
      <c r="J107" s="29">
        <v>241.81</v>
      </c>
      <c r="K107" s="38">
        <f>IF(H107=0,0,J107/H107*100)</f>
        <v>105.14849763012566</v>
      </c>
      <c r="L107" s="50">
        <v>700</v>
      </c>
      <c r="M107" s="50"/>
      <c r="N107" s="50"/>
      <c r="O107" s="50"/>
      <c r="P107" s="50">
        <v>241.81</v>
      </c>
      <c r="Q107" s="50"/>
      <c r="R107" s="51">
        <f t="shared" si="8"/>
        <v>34.544285714285714</v>
      </c>
      <c r="S107" s="51"/>
    </row>
    <row r="108" spans="1:20" s="4" customFormat="1" ht="15">
      <c r="A108" s="53" t="s">
        <v>48</v>
      </c>
      <c r="B108" s="60" t="s">
        <v>107</v>
      </c>
      <c r="C108" s="61"/>
      <c r="D108" s="61"/>
      <c r="E108" s="55" t="s">
        <v>2</v>
      </c>
      <c r="F108" s="55"/>
      <c r="G108" s="55"/>
      <c r="H108" s="56">
        <f>H109+H110+H111+H112</f>
        <v>25</v>
      </c>
      <c r="I108" s="49"/>
      <c r="J108" s="28">
        <f>J109+J110+J111+J112</f>
        <v>0</v>
      </c>
      <c r="K108" s="39">
        <f>J108/H108*100</f>
        <v>0</v>
      </c>
      <c r="L108" s="57">
        <f>L109+L110+L111+L112</f>
        <v>100</v>
      </c>
      <c r="M108" s="57"/>
      <c r="N108" s="57"/>
      <c r="O108" s="57"/>
      <c r="P108" s="57">
        <f>P109+P110+P111+P112</f>
        <v>1.63</v>
      </c>
      <c r="Q108" s="57"/>
      <c r="R108" s="52">
        <f>P108/L108*100</f>
        <v>1.63</v>
      </c>
      <c r="S108" s="52"/>
      <c r="T108" s="24"/>
    </row>
    <row r="109" spans="1:20" s="4" customFormat="1" ht="15">
      <c r="A109" s="53"/>
      <c r="B109" s="60"/>
      <c r="C109" s="61"/>
      <c r="D109" s="61"/>
      <c r="E109" s="47" t="s">
        <v>32</v>
      </c>
      <c r="F109" s="47"/>
      <c r="G109" s="47"/>
      <c r="H109" s="48">
        <v>0</v>
      </c>
      <c r="I109" s="49"/>
      <c r="J109" s="29">
        <v>0</v>
      </c>
      <c r="K109" s="38">
        <f aca="true" t="shared" si="9" ref="K109:K122">IF(H109=0,0,J109/H109*100)</f>
        <v>0</v>
      </c>
      <c r="L109" s="50">
        <v>0</v>
      </c>
      <c r="M109" s="50"/>
      <c r="N109" s="50"/>
      <c r="O109" s="50"/>
      <c r="P109" s="50">
        <v>0</v>
      </c>
      <c r="Q109" s="50"/>
      <c r="R109" s="51">
        <f aca="true" t="shared" si="10" ref="R109:R117">IF(L109=0,0,P109/L109*100)</f>
        <v>0</v>
      </c>
      <c r="S109" s="51"/>
      <c r="T109" s="24"/>
    </row>
    <row r="110" spans="1:20" s="4" customFormat="1" ht="15">
      <c r="A110" s="53"/>
      <c r="B110" s="60"/>
      <c r="C110" s="61"/>
      <c r="D110" s="61"/>
      <c r="E110" s="47" t="s">
        <v>4</v>
      </c>
      <c r="F110" s="47"/>
      <c r="G110" s="47"/>
      <c r="H110" s="48">
        <v>0</v>
      </c>
      <c r="I110" s="49"/>
      <c r="J110" s="29">
        <v>0</v>
      </c>
      <c r="K110" s="38">
        <f t="shared" si="9"/>
        <v>0</v>
      </c>
      <c r="L110" s="50">
        <v>0</v>
      </c>
      <c r="M110" s="50"/>
      <c r="N110" s="50"/>
      <c r="O110" s="50"/>
      <c r="P110" s="50">
        <v>0</v>
      </c>
      <c r="Q110" s="50"/>
      <c r="R110" s="51">
        <f t="shared" si="10"/>
        <v>0</v>
      </c>
      <c r="S110" s="51"/>
      <c r="T110" s="24"/>
    </row>
    <row r="111" spans="1:20" s="4" customFormat="1" ht="15">
      <c r="A111" s="53"/>
      <c r="B111" s="60"/>
      <c r="C111" s="61"/>
      <c r="D111" s="61"/>
      <c r="E111" s="47" t="s">
        <v>5</v>
      </c>
      <c r="F111" s="47"/>
      <c r="G111" s="47"/>
      <c r="H111" s="48">
        <v>0</v>
      </c>
      <c r="I111" s="49"/>
      <c r="J111" s="29">
        <v>0</v>
      </c>
      <c r="K111" s="38">
        <f t="shared" si="9"/>
        <v>0</v>
      </c>
      <c r="L111" s="50">
        <v>0</v>
      </c>
      <c r="M111" s="50"/>
      <c r="N111" s="50"/>
      <c r="O111" s="50"/>
      <c r="P111" s="50">
        <v>0</v>
      </c>
      <c r="Q111" s="50"/>
      <c r="R111" s="51">
        <f t="shared" si="10"/>
        <v>0</v>
      </c>
      <c r="S111" s="51"/>
      <c r="T111" s="24"/>
    </row>
    <row r="112" spans="1:20" s="4" customFormat="1" ht="15">
      <c r="A112" s="53"/>
      <c r="B112" s="60"/>
      <c r="C112" s="61"/>
      <c r="D112" s="61"/>
      <c r="E112" s="47" t="s">
        <v>6</v>
      </c>
      <c r="F112" s="47"/>
      <c r="G112" s="47"/>
      <c r="H112" s="48">
        <v>25</v>
      </c>
      <c r="I112" s="49"/>
      <c r="J112" s="29">
        <v>0</v>
      </c>
      <c r="K112" s="38">
        <f t="shared" si="9"/>
        <v>0</v>
      </c>
      <c r="L112" s="50">
        <v>100</v>
      </c>
      <c r="M112" s="50"/>
      <c r="N112" s="50"/>
      <c r="O112" s="50"/>
      <c r="P112" s="50">
        <v>1.63</v>
      </c>
      <c r="Q112" s="50"/>
      <c r="R112" s="51">
        <f t="shared" si="10"/>
        <v>1.63</v>
      </c>
      <c r="S112" s="51"/>
      <c r="T112" s="24"/>
    </row>
    <row r="113" spans="1:20" s="4" customFormat="1" ht="15">
      <c r="A113" s="53" t="s">
        <v>49</v>
      </c>
      <c r="B113" s="60" t="s">
        <v>94</v>
      </c>
      <c r="C113" s="61"/>
      <c r="D113" s="61"/>
      <c r="E113" s="55" t="s">
        <v>2</v>
      </c>
      <c r="F113" s="55"/>
      <c r="G113" s="55"/>
      <c r="H113" s="56">
        <f>H114+H115+H116+H117</f>
        <v>3700</v>
      </c>
      <c r="I113" s="49"/>
      <c r="J113" s="28">
        <f>J114+J115+J116+J117</f>
        <v>0</v>
      </c>
      <c r="K113" s="39">
        <f t="shared" si="9"/>
        <v>0</v>
      </c>
      <c r="L113" s="57">
        <f>L114+L115+L116+L117</f>
        <v>4300</v>
      </c>
      <c r="M113" s="57"/>
      <c r="N113" s="57"/>
      <c r="O113" s="57"/>
      <c r="P113" s="57">
        <f>P114+P115+P116+P117</f>
        <v>335.38</v>
      </c>
      <c r="Q113" s="57"/>
      <c r="R113" s="52">
        <f t="shared" si="10"/>
        <v>7.799534883720931</v>
      </c>
      <c r="S113" s="52"/>
      <c r="T113" s="24"/>
    </row>
    <row r="114" spans="1:20" s="4" customFormat="1" ht="15">
      <c r="A114" s="53"/>
      <c r="B114" s="60"/>
      <c r="C114" s="61"/>
      <c r="D114" s="61"/>
      <c r="E114" s="47" t="s">
        <v>32</v>
      </c>
      <c r="F114" s="47"/>
      <c r="G114" s="47"/>
      <c r="H114" s="48">
        <v>0</v>
      </c>
      <c r="I114" s="49"/>
      <c r="J114" s="29">
        <v>0</v>
      </c>
      <c r="K114" s="38">
        <f t="shared" si="9"/>
        <v>0</v>
      </c>
      <c r="L114" s="50">
        <v>0</v>
      </c>
      <c r="M114" s="50"/>
      <c r="N114" s="50"/>
      <c r="O114" s="50"/>
      <c r="P114" s="50">
        <v>0</v>
      </c>
      <c r="Q114" s="50"/>
      <c r="R114" s="51">
        <f t="shared" si="10"/>
        <v>0</v>
      </c>
      <c r="S114" s="51"/>
      <c r="T114" s="24"/>
    </row>
    <row r="115" spans="1:20" s="4" customFormat="1" ht="15">
      <c r="A115" s="53"/>
      <c r="B115" s="60"/>
      <c r="C115" s="61"/>
      <c r="D115" s="61"/>
      <c r="E115" s="47" t="s">
        <v>4</v>
      </c>
      <c r="F115" s="47"/>
      <c r="G115" s="47"/>
      <c r="H115" s="48">
        <v>0</v>
      </c>
      <c r="I115" s="49"/>
      <c r="J115" s="29">
        <v>0</v>
      </c>
      <c r="K115" s="38">
        <f t="shared" si="9"/>
        <v>0</v>
      </c>
      <c r="L115" s="50">
        <v>0</v>
      </c>
      <c r="M115" s="50"/>
      <c r="N115" s="50"/>
      <c r="O115" s="50"/>
      <c r="P115" s="50">
        <v>0</v>
      </c>
      <c r="Q115" s="50"/>
      <c r="R115" s="51">
        <f t="shared" si="10"/>
        <v>0</v>
      </c>
      <c r="S115" s="51"/>
      <c r="T115" s="24"/>
    </row>
    <row r="116" spans="1:20" s="4" customFormat="1" ht="15">
      <c r="A116" s="53"/>
      <c r="B116" s="60"/>
      <c r="C116" s="61"/>
      <c r="D116" s="61"/>
      <c r="E116" s="47" t="s">
        <v>5</v>
      </c>
      <c r="F116" s="47"/>
      <c r="G116" s="47"/>
      <c r="H116" s="48">
        <v>0</v>
      </c>
      <c r="I116" s="49"/>
      <c r="J116" s="29">
        <v>0</v>
      </c>
      <c r="K116" s="38">
        <f t="shared" si="9"/>
        <v>0</v>
      </c>
      <c r="L116" s="50">
        <v>0</v>
      </c>
      <c r="M116" s="50"/>
      <c r="N116" s="50"/>
      <c r="O116" s="50"/>
      <c r="P116" s="50">
        <v>0</v>
      </c>
      <c r="Q116" s="50"/>
      <c r="R116" s="51">
        <f t="shared" si="10"/>
        <v>0</v>
      </c>
      <c r="S116" s="51"/>
      <c r="T116" s="24"/>
    </row>
    <row r="117" spans="1:20" s="4" customFormat="1" ht="15">
      <c r="A117" s="53"/>
      <c r="B117" s="60"/>
      <c r="C117" s="61"/>
      <c r="D117" s="61"/>
      <c r="E117" s="47" t="s">
        <v>6</v>
      </c>
      <c r="F117" s="47"/>
      <c r="G117" s="47"/>
      <c r="H117" s="48">
        <v>3700</v>
      </c>
      <c r="I117" s="49"/>
      <c r="J117" s="29">
        <v>0</v>
      </c>
      <c r="K117" s="38">
        <f t="shared" si="9"/>
        <v>0</v>
      </c>
      <c r="L117" s="50">
        <v>4300</v>
      </c>
      <c r="M117" s="50"/>
      <c r="N117" s="50"/>
      <c r="O117" s="50"/>
      <c r="P117" s="50">
        <v>335.38</v>
      </c>
      <c r="Q117" s="50"/>
      <c r="R117" s="51">
        <f t="shared" si="10"/>
        <v>7.799534883720931</v>
      </c>
      <c r="S117" s="51"/>
      <c r="T117" s="24"/>
    </row>
    <row r="118" spans="1:19" s="4" customFormat="1" ht="15">
      <c r="A118" s="53" t="s">
        <v>50</v>
      </c>
      <c r="B118" s="60" t="s">
        <v>95</v>
      </c>
      <c r="C118" s="61"/>
      <c r="D118" s="61"/>
      <c r="E118" s="55" t="s">
        <v>2</v>
      </c>
      <c r="F118" s="55"/>
      <c r="G118" s="55"/>
      <c r="H118" s="56">
        <f>H119+H120+H121+H122</f>
        <v>0</v>
      </c>
      <c r="I118" s="49"/>
      <c r="J118" s="28">
        <f>J119+J120+J121+J122</f>
        <v>0</v>
      </c>
      <c r="K118" s="39">
        <f t="shared" si="9"/>
        <v>0</v>
      </c>
      <c r="L118" s="57">
        <f>L119+L120+L121+L122</f>
        <v>0</v>
      </c>
      <c r="M118" s="57"/>
      <c r="N118" s="57"/>
      <c r="O118" s="57"/>
      <c r="P118" s="57">
        <f>P119+P120+P121+P122</f>
        <v>0</v>
      </c>
      <c r="Q118" s="57"/>
      <c r="R118" s="52">
        <f>IF(L118=0,0,P118/L118*100)</f>
        <v>0</v>
      </c>
      <c r="S118" s="52"/>
    </row>
    <row r="119" spans="1:19" s="4" customFormat="1" ht="15">
      <c r="A119" s="53"/>
      <c r="B119" s="60"/>
      <c r="C119" s="61"/>
      <c r="D119" s="61"/>
      <c r="E119" s="47" t="s">
        <v>32</v>
      </c>
      <c r="F119" s="47"/>
      <c r="G119" s="47"/>
      <c r="H119" s="48">
        <v>0</v>
      </c>
      <c r="I119" s="49"/>
      <c r="J119" s="29">
        <v>0</v>
      </c>
      <c r="K119" s="38">
        <f t="shared" si="9"/>
        <v>0</v>
      </c>
      <c r="L119" s="50">
        <v>0</v>
      </c>
      <c r="M119" s="50"/>
      <c r="N119" s="50"/>
      <c r="O119" s="50"/>
      <c r="P119" s="50">
        <v>0</v>
      </c>
      <c r="Q119" s="50"/>
      <c r="R119" s="51">
        <f>IF(L119=0,0,P119/L119*100)</f>
        <v>0</v>
      </c>
      <c r="S119" s="51"/>
    </row>
    <row r="120" spans="1:19" s="4" customFormat="1" ht="15">
      <c r="A120" s="53"/>
      <c r="B120" s="60"/>
      <c r="C120" s="61"/>
      <c r="D120" s="61"/>
      <c r="E120" s="47" t="s">
        <v>4</v>
      </c>
      <c r="F120" s="47"/>
      <c r="G120" s="47"/>
      <c r="H120" s="48">
        <v>0</v>
      </c>
      <c r="I120" s="49"/>
      <c r="J120" s="29">
        <v>0</v>
      </c>
      <c r="K120" s="38">
        <f t="shared" si="9"/>
        <v>0</v>
      </c>
      <c r="L120" s="50">
        <v>0</v>
      </c>
      <c r="M120" s="50"/>
      <c r="N120" s="50"/>
      <c r="O120" s="50"/>
      <c r="P120" s="50">
        <v>0</v>
      </c>
      <c r="Q120" s="50"/>
      <c r="R120" s="51">
        <f>IF(L120=0,0,P120/L120*100)</f>
        <v>0</v>
      </c>
      <c r="S120" s="51"/>
    </row>
    <row r="121" spans="1:19" s="4" customFormat="1" ht="15">
      <c r="A121" s="53"/>
      <c r="B121" s="60"/>
      <c r="C121" s="61"/>
      <c r="D121" s="61"/>
      <c r="E121" s="47" t="s">
        <v>5</v>
      </c>
      <c r="F121" s="47"/>
      <c r="G121" s="47"/>
      <c r="H121" s="48">
        <v>0</v>
      </c>
      <c r="I121" s="49"/>
      <c r="J121" s="29">
        <v>0</v>
      </c>
      <c r="K121" s="38">
        <f t="shared" si="9"/>
        <v>0</v>
      </c>
      <c r="L121" s="50">
        <v>0</v>
      </c>
      <c r="M121" s="50"/>
      <c r="N121" s="50"/>
      <c r="O121" s="50"/>
      <c r="P121" s="50">
        <v>0</v>
      </c>
      <c r="Q121" s="50"/>
      <c r="R121" s="51">
        <f>IF(L121=0,0,P121/L121*100)</f>
        <v>0</v>
      </c>
      <c r="S121" s="51"/>
    </row>
    <row r="122" spans="1:19" s="4" customFormat="1" ht="15">
      <c r="A122" s="53"/>
      <c r="B122" s="60"/>
      <c r="C122" s="61"/>
      <c r="D122" s="61"/>
      <c r="E122" s="47" t="s">
        <v>6</v>
      </c>
      <c r="F122" s="47"/>
      <c r="G122" s="47"/>
      <c r="H122" s="48">
        <v>0</v>
      </c>
      <c r="I122" s="49"/>
      <c r="J122" s="29">
        <v>0</v>
      </c>
      <c r="K122" s="38">
        <f t="shared" si="9"/>
        <v>0</v>
      </c>
      <c r="L122" s="50">
        <v>0</v>
      </c>
      <c r="M122" s="50"/>
      <c r="N122" s="50"/>
      <c r="O122" s="50"/>
      <c r="P122" s="50">
        <v>0</v>
      </c>
      <c r="Q122" s="50"/>
      <c r="R122" s="51">
        <f>IF(L122=0,0,P122/L122*100)</f>
        <v>0</v>
      </c>
      <c r="S122" s="51"/>
    </row>
    <row r="123" spans="1:19" s="4" customFormat="1" ht="15">
      <c r="A123" s="53" t="s">
        <v>51</v>
      </c>
      <c r="B123" s="60" t="s">
        <v>96</v>
      </c>
      <c r="C123" s="61"/>
      <c r="D123" s="61"/>
      <c r="E123" s="55" t="s">
        <v>2</v>
      </c>
      <c r="F123" s="55"/>
      <c r="G123" s="55"/>
      <c r="H123" s="56">
        <f>H124+H125+H126+H127</f>
        <v>424.12</v>
      </c>
      <c r="I123" s="49"/>
      <c r="J123" s="28">
        <f>J124+J125+J126+J127</f>
        <v>242.47</v>
      </c>
      <c r="K123" s="39">
        <f aca="true" t="shared" si="11" ref="K123:K131">IF(H123=0,0,J123/H123*100)</f>
        <v>57.17014052626615</v>
      </c>
      <c r="L123" s="57">
        <f>L124+L125+L126+L127</f>
        <v>1696.48</v>
      </c>
      <c r="M123" s="57"/>
      <c r="N123" s="57"/>
      <c r="O123" s="57"/>
      <c r="P123" s="57">
        <f>P124+P125+P126+P127</f>
        <v>956.61</v>
      </c>
      <c r="Q123" s="57"/>
      <c r="R123" s="52">
        <f>P123/L123*100</f>
        <v>56.38793266056776</v>
      </c>
      <c r="S123" s="52"/>
    </row>
    <row r="124" spans="1:19" s="4" customFormat="1" ht="15">
      <c r="A124" s="53"/>
      <c r="B124" s="60"/>
      <c r="C124" s="61"/>
      <c r="D124" s="61"/>
      <c r="E124" s="47" t="s">
        <v>32</v>
      </c>
      <c r="F124" s="47"/>
      <c r="G124" s="47"/>
      <c r="H124" s="48">
        <v>0</v>
      </c>
      <c r="I124" s="49"/>
      <c r="J124" s="29">
        <v>0</v>
      </c>
      <c r="K124" s="38">
        <f t="shared" si="11"/>
        <v>0</v>
      </c>
      <c r="L124" s="50">
        <v>0</v>
      </c>
      <c r="M124" s="50"/>
      <c r="N124" s="50"/>
      <c r="O124" s="50"/>
      <c r="P124" s="50">
        <v>0</v>
      </c>
      <c r="Q124" s="50"/>
      <c r="R124" s="51">
        <f>IF(L124=0,0,P124/L124*100)</f>
        <v>0</v>
      </c>
      <c r="S124" s="51"/>
    </row>
    <row r="125" spans="1:19" s="4" customFormat="1" ht="15">
      <c r="A125" s="53"/>
      <c r="B125" s="60"/>
      <c r="C125" s="61"/>
      <c r="D125" s="61"/>
      <c r="E125" s="47" t="s">
        <v>4</v>
      </c>
      <c r="F125" s="47"/>
      <c r="G125" s="47"/>
      <c r="H125" s="48">
        <v>0</v>
      </c>
      <c r="I125" s="49"/>
      <c r="J125" s="29">
        <v>0</v>
      </c>
      <c r="K125" s="38">
        <f t="shared" si="11"/>
        <v>0</v>
      </c>
      <c r="L125" s="50">
        <v>0</v>
      </c>
      <c r="M125" s="50"/>
      <c r="N125" s="50"/>
      <c r="O125" s="50"/>
      <c r="P125" s="50">
        <v>0</v>
      </c>
      <c r="Q125" s="50"/>
      <c r="R125" s="51">
        <f>IF(L125=0,0,P125/L125*100)</f>
        <v>0</v>
      </c>
      <c r="S125" s="51"/>
    </row>
    <row r="126" spans="1:19" s="4" customFormat="1" ht="15">
      <c r="A126" s="53"/>
      <c r="B126" s="60"/>
      <c r="C126" s="61"/>
      <c r="D126" s="61"/>
      <c r="E126" s="47" t="s">
        <v>5</v>
      </c>
      <c r="F126" s="47"/>
      <c r="G126" s="47"/>
      <c r="H126" s="48">
        <v>0</v>
      </c>
      <c r="I126" s="49"/>
      <c r="J126" s="29">
        <v>0</v>
      </c>
      <c r="K126" s="38">
        <f t="shared" si="11"/>
        <v>0</v>
      </c>
      <c r="L126" s="50">
        <v>0</v>
      </c>
      <c r="M126" s="50"/>
      <c r="N126" s="50"/>
      <c r="O126" s="50"/>
      <c r="P126" s="50">
        <v>0</v>
      </c>
      <c r="Q126" s="50"/>
      <c r="R126" s="51">
        <f>IF(L126=0,0,P126/L126*100)</f>
        <v>0</v>
      </c>
      <c r="S126" s="51"/>
    </row>
    <row r="127" spans="1:19" s="4" customFormat="1" ht="15">
      <c r="A127" s="53"/>
      <c r="B127" s="60"/>
      <c r="C127" s="61"/>
      <c r="D127" s="61"/>
      <c r="E127" s="47" t="s">
        <v>6</v>
      </c>
      <c r="F127" s="47"/>
      <c r="G127" s="47"/>
      <c r="H127" s="48">
        <v>424.12</v>
      </c>
      <c r="I127" s="49"/>
      <c r="J127" s="29">
        <v>242.47</v>
      </c>
      <c r="K127" s="38">
        <f t="shared" si="11"/>
        <v>57.17014052626615</v>
      </c>
      <c r="L127" s="50">
        <v>1696.48</v>
      </c>
      <c r="M127" s="50"/>
      <c r="N127" s="50"/>
      <c r="O127" s="50"/>
      <c r="P127" s="50">
        <v>956.61</v>
      </c>
      <c r="Q127" s="50"/>
      <c r="R127" s="51">
        <f>IF(L127=0,0,P127/L127*100)</f>
        <v>56.38793266056776</v>
      </c>
      <c r="S127" s="51"/>
    </row>
    <row r="128" spans="1:19" s="4" customFormat="1" ht="15">
      <c r="A128" s="53" t="s">
        <v>52</v>
      </c>
      <c r="B128" s="60" t="s">
        <v>97</v>
      </c>
      <c r="C128" s="61"/>
      <c r="D128" s="61"/>
      <c r="E128" s="55" t="s">
        <v>2</v>
      </c>
      <c r="F128" s="55"/>
      <c r="G128" s="55"/>
      <c r="H128" s="56">
        <f>H129+H130+H131+H132</f>
        <v>4558.62</v>
      </c>
      <c r="I128" s="49"/>
      <c r="J128" s="28">
        <f>J129+J130+J131+J132</f>
        <v>0</v>
      </c>
      <c r="K128" s="39">
        <f>IF(H128=0,0,J128/H128*100)</f>
        <v>0</v>
      </c>
      <c r="L128" s="57">
        <f>L129+L130+L131+L132</f>
        <v>4558.62</v>
      </c>
      <c r="M128" s="57"/>
      <c r="N128" s="57"/>
      <c r="O128" s="57"/>
      <c r="P128" s="57">
        <f>P129+P130+P131+P132</f>
        <v>0</v>
      </c>
      <c r="Q128" s="57"/>
      <c r="R128" s="52">
        <f>P128/L128*100</f>
        <v>0</v>
      </c>
      <c r="S128" s="52"/>
    </row>
    <row r="129" spans="1:19" s="4" customFormat="1" ht="15">
      <c r="A129" s="53"/>
      <c r="B129" s="60"/>
      <c r="C129" s="61"/>
      <c r="D129" s="61"/>
      <c r="E129" s="47" t="s">
        <v>32</v>
      </c>
      <c r="F129" s="47"/>
      <c r="G129" s="47"/>
      <c r="H129" s="48">
        <v>0</v>
      </c>
      <c r="I129" s="49"/>
      <c r="J129" s="29">
        <v>0</v>
      </c>
      <c r="K129" s="38">
        <f t="shared" si="11"/>
        <v>0</v>
      </c>
      <c r="L129" s="50">
        <v>0</v>
      </c>
      <c r="M129" s="50"/>
      <c r="N129" s="50"/>
      <c r="O129" s="50"/>
      <c r="P129" s="50">
        <v>0</v>
      </c>
      <c r="Q129" s="50"/>
      <c r="R129" s="51">
        <f>IF(L129=0,0,P129/L129*100)</f>
        <v>0</v>
      </c>
      <c r="S129" s="51"/>
    </row>
    <row r="130" spans="1:19" s="4" customFormat="1" ht="15">
      <c r="A130" s="53"/>
      <c r="B130" s="60"/>
      <c r="C130" s="61"/>
      <c r="D130" s="61"/>
      <c r="E130" s="47" t="s">
        <v>4</v>
      </c>
      <c r="F130" s="47"/>
      <c r="G130" s="47"/>
      <c r="H130" s="48">
        <v>1050.4</v>
      </c>
      <c r="I130" s="49"/>
      <c r="J130" s="29">
        <v>0</v>
      </c>
      <c r="K130" s="38">
        <f>IF(H130=0,0,J130/H130*100)</f>
        <v>0</v>
      </c>
      <c r="L130" s="50">
        <v>1050.4</v>
      </c>
      <c r="M130" s="50"/>
      <c r="N130" s="50"/>
      <c r="O130" s="50"/>
      <c r="P130" s="50">
        <v>0</v>
      </c>
      <c r="Q130" s="50"/>
      <c r="R130" s="51">
        <f>IF(L130=0,0,P130/L130*100)</f>
        <v>0</v>
      </c>
      <c r="S130" s="51"/>
    </row>
    <row r="131" spans="1:19" s="4" customFormat="1" ht="15">
      <c r="A131" s="53"/>
      <c r="B131" s="60"/>
      <c r="C131" s="61"/>
      <c r="D131" s="61"/>
      <c r="E131" s="47" t="s">
        <v>5</v>
      </c>
      <c r="F131" s="47"/>
      <c r="G131" s="47"/>
      <c r="H131" s="48">
        <v>0</v>
      </c>
      <c r="I131" s="49"/>
      <c r="J131" s="29">
        <v>0</v>
      </c>
      <c r="K131" s="38">
        <f t="shared" si="11"/>
        <v>0</v>
      </c>
      <c r="L131" s="50">
        <v>0</v>
      </c>
      <c r="M131" s="50"/>
      <c r="N131" s="50"/>
      <c r="O131" s="50"/>
      <c r="P131" s="50">
        <v>0</v>
      </c>
      <c r="Q131" s="50"/>
      <c r="R131" s="51">
        <f>IF(L131=0,0,P131/L131*100)</f>
        <v>0</v>
      </c>
      <c r="S131" s="51"/>
    </row>
    <row r="132" spans="1:19" s="4" customFormat="1" ht="15">
      <c r="A132" s="53"/>
      <c r="B132" s="60"/>
      <c r="C132" s="61"/>
      <c r="D132" s="61"/>
      <c r="E132" s="47" t="s">
        <v>6</v>
      </c>
      <c r="F132" s="47"/>
      <c r="G132" s="47"/>
      <c r="H132" s="48">
        <v>3508.22</v>
      </c>
      <c r="I132" s="49"/>
      <c r="J132" s="29">
        <v>0</v>
      </c>
      <c r="K132" s="38">
        <f aca="true" t="shared" si="12" ref="K132:K147">IF(H132=0,0,J132/H132*100)</f>
        <v>0</v>
      </c>
      <c r="L132" s="50">
        <v>3508.22</v>
      </c>
      <c r="M132" s="50"/>
      <c r="N132" s="50"/>
      <c r="O132" s="50"/>
      <c r="P132" s="50">
        <v>0</v>
      </c>
      <c r="Q132" s="50"/>
      <c r="R132" s="51">
        <f>IF(L132=0,0,P132/L132*100)</f>
        <v>0</v>
      </c>
      <c r="S132" s="51"/>
    </row>
    <row r="133" spans="1:19" s="4" customFormat="1" ht="15">
      <c r="A133" s="53" t="s">
        <v>98</v>
      </c>
      <c r="B133" s="60" t="s">
        <v>99</v>
      </c>
      <c r="C133" s="61"/>
      <c r="D133" s="61"/>
      <c r="E133" s="55" t="s">
        <v>2</v>
      </c>
      <c r="F133" s="55"/>
      <c r="G133" s="55"/>
      <c r="H133" s="56">
        <f>H134+H135+H136+H137</f>
        <v>0</v>
      </c>
      <c r="I133" s="49"/>
      <c r="J133" s="28">
        <f>J134+J135+J136+J137</f>
        <v>0</v>
      </c>
      <c r="K133" s="39">
        <f t="shared" si="12"/>
        <v>0</v>
      </c>
      <c r="L133" s="57">
        <f>L134+L135+L136+L137</f>
        <v>1006.2</v>
      </c>
      <c r="M133" s="57"/>
      <c r="N133" s="57"/>
      <c r="O133" s="57"/>
      <c r="P133" s="57">
        <f>P134+P135+P136+P137</f>
        <v>1006.2</v>
      </c>
      <c r="Q133" s="57"/>
      <c r="R133" s="52">
        <f>P133/L133*100</f>
        <v>100</v>
      </c>
      <c r="S133" s="52"/>
    </row>
    <row r="134" spans="1:19" s="4" customFormat="1" ht="15">
      <c r="A134" s="53"/>
      <c r="B134" s="60"/>
      <c r="C134" s="61"/>
      <c r="D134" s="61"/>
      <c r="E134" s="47" t="s">
        <v>32</v>
      </c>
      <c r="F134" s="47"/>
      <c r="G134" s="47"/>
      <c r="H134" s="48">
        <v>0</v>
      </c>
      <c r="I134" s="49"/>
      <c r="J134" s="29">
        <v>0</v>
      </c>
      <c r="K134" s="38">
        <f t="shared" si="12"/>
        <v>0</v>
      </c>
      <c r="L134" s="50">
        <v>0</v>
      </c>
      <c r="M134" s="50"/>
      <c r="N134" s="50"/>
      <c r="O134" s="50"/>
      <c r="P134" s="50">
        <v>0</v>
      </c>
      <c r="Q134" s="50"/>
      <c r="R134" s="51">
        <f>IF(L134=0,0,P134/L134*100)</f>
        <v>0</v>
      </c>
      <c r="S134" s="51"/>
    </row>
    <row r="135" spans="1:19" s="4" customFormat="1" ht="15">
      <c r="A135" s="53"/>
      <c r="B135" s="60"/>
      <c r="C135" s="61"/>
      <c r="D135" s="61"/>
      <c r="E135" s="47" t="s">
        <v>4</v>
      </c>
      <c r="F135" s="47"/>
      <c r="G135" s="47"/>
      <c r="H135" s="48">
        <v>0</v>
      </c>
      <c r="I135" s="49"/>
      <c r="J135" s="29">
        <v>0</v>
      </c>
      <c r="K135" s="38">
        <f t="shared" si="12"/>
        <v>0</v>
      </c>
      <c r="L135" s="50">
        <v>856.7</v>
      </c>
      <c r="M135" s="50"/>
      <c r="N135" s="50"/>
      <c r="O135" s="50"/>
      <c r="P135" s="50">
        <v>856.7</v>
      </c>
      <c r="Q135" s="50"/>
      <c r="R135" s="51">
        <f>IF(L135=0,0,P135/L135*100)</f>
        <v>100</v>
      </c>
      <c r="S135" s="51"/>
    </row>
    <row r="136" spans="1:19" s="4" customFormat="1" ht="15">
      <c r="A136" s="53"/>
      <c r="B136" s="60"/>
      <c r="C136" s="61"/>
      <c r="D136" s="61"/>
      <c r="E136" s="47" t="s">
        <v>5</v>
      </c>
      <c r="F136" s="47"/>
      <c r="G136" s="47"/>
      <c r="H136" s="48">
        <v>0</v>
      </c>
      <c r="I136" s="49"/>
      <c r="J136" s="29">
        <v>0</v>
      </c>
      <c r="K136" s="38">
        <f t="shared" si="12"/>
        <v>0</v>
      </c>
      <c r="L136" s="50">
        <v>0</v>
      </c>
      <c r="M136" s="50"/>
      <c r="N136" s="50"/>
      <c r="O136" s="50"/>
      <c r="P136" s="50">
        <v>0</v>
      </c>
      <c r="Q136" s="50"/>
      <c r="R136" s="51">
        <f>IF(L136=0,0,P136/L136*100)</f>
        <v>0</v>
      </c>
      <c r="S136" s="51"/>
    </row>
    <row r="137" spans="1:19" s="4" customFormat="1" ht="53.25" customHeight="1">
      <c r="A137" s="53"/>
      <c r="B137" s="60"/>
      <c r="C137" s="61"/>
      <c r="D137" s="61"/>
      <c r="E137" s="47" t="s">
        <v>6</v>
      </c>
      <c r="F137" s="47"/>
      <c r="G137" s="47"/>
      <c r="H137" s="48">
        <v>0</v>
      </c>
      <c r="I137" s="49"/>
      <c r="J137" s="29">
        <v>0</v>
      </c>
      <c r="K137" s="38">
        <f t="shared" si="12"/>
        <v>0</v>
      </c>
      <c r="L137" s="50">
        <v>149.5</v>
      </c>
      <c r="M137" s="50"/>
      <c r="N137" s="50"/>
      <c r="O137" s="50"/>
      <c r="P137" s="50">
        <v>149.5</v>
      </c>
      <c r="Q137" s="50"/>
      <c r="R137" s="51">
        <f>IF(L137=0,0,P137/L137*100)</f>
        <v>100</v>
      </c>
      <c r="S137" s="51"/>
    </row>
    <row r="138" spans="1:19" s="4" customFormat="1" ht="15">
      <c r="A138" s="53" t="s">
        <v>100</v>
      </c>
      <c r="B138" s="60" t="s">
        <v>101</v>
      </c>
      <c r="C138" s="61"/>
      <c r="D138" s="61"/>
      <c r="E138" s="55" t="s">
        <v>2</v>
      </c>
      <c r="F138" s="55"/>
      <c r="G138" s="55"/>
      <c r="H138" s="56">
        <f>H139+H140+H141+H142</f>
        <v>0</v>
      </c>
      <c r="I138" s="49"/>
      <c r="J138" s="28">
        <f>J139+J140+J141+J142</f>
        <v>0</v>
      </c>
      <c r="K138" s="39">
        <f t="shared" si="12"/>
        <v>0</v>
      </c>
      <c r="L138" s="57">
        <f>L139+L140+L141+L142</f>
        <v>138.6</v>
      </c>
      <c r="M138" s="57"/>
      <c r="N138" s="57"/>
      <c r="O138" s="57"/>
      <c r="P138" s="57">
        <f>P139+P140+P141+P142</f>
        <v>138.6</v>
      </c>
      <c r="Q138" s="57"/>
      <c r="R138" s="52">
        <f>P138/L138*100</f>
        <v>100</v>
      </c>
      <c r="S138" s="52"/>
    </row>
    <row r="139" spans="1:19" s="4" customFormat="1" ht="15">
      <c r="A139" s="53"/>
      <c r="B139" s="60"/>
      <c r="C139" s="61"/>
      <c r="D139" s="61"/>
      <c r="E139" s="47" t="s">
        <v>32</v>
      </c>
      <c r="F139" s="47"/>
      <c r="G139" s="47"/>
      <c r="H139" s="48">
        <v>0</v>
      </c>
      <c r="I139" s="49"/>
      <c r="J139" s="29">
        <v>0</v>
      </c>
      <c r="K139" s="38">
        <f t="shared" si="12"/>
        <v>0</v>
      </c>
      <c r="L139" s="50">
        <v>0</v>
      </c>
      <c r="M139" s="50"/>
      <c r="N139" s="50"/>
      <c r="O139" s="50"/>
      <c r="P139" s="50">
        <v>0</v>
      </c>
      <c r="Q139" s="50"/>
      <c r="R139" s="51">
        <f>IF(L139=0,0,P139/L139*100)</f>
        <v>0</v>
      </c>
      <c r="S139" s="51"/>
    </row>
    <row r="140" spans="1:19" s="4" customFormat="1" ht="15">
      <c r="A140" s="53"/>
      <c r="B140" s="60"/>
      <c r="C140" s="61"/>
      <c r="D140" s="61"/>
      <c r="E140" s="47" t="s">
        <v>4</v>
      </c>
      <c r="F140" s="47"/>
      <c r="G140" s="47"/>
      <c r="H140" s="48">
        <v>0</v>
      </c>
      <c r="I140" s="49"/>
      <c r="J140" s="29">
        <v>0</v>
      </c>
      <c r="K140" s="38">
        <f t="shared" si="12"/>
        <v>0</v>
      </c>
      <c r="L140" s="50">
        <v>0</v>
      </c>
      <c r="M140" s="50"/>
      <c r="N140" s="50"/>
      <c r="O140" s="50"/>
      <c r="P140" s="50">
        <v>0</v>
      </c>
      <c r="Q140" s="50"/>
      <c r="R140" s="51">
        <f>IF(L140=0,0,P140/L140*100)</f>
        <v>0</v>
      </c>
      <c r="S140" s="51"/>
    </row>
    <row r="141" spans="1:19" s="4" customFormat="1" ht="15">
      <c r="A141" s="53"/>
      <c r="B141" s="60"/>
      <c r="C141" s="61"/>
      <c r="D141" s="61"/>
      <c r="E141" s="47" t="s">
        <v>5</v>
      </c>
      <c r="F141" s="47"/>
      <c r="G141" s="47"/>
      <c r="H141" s="48">
        <v>0</v>
      </c>
      <c r="I141" s="49"/>
      <c r="J141" s="29">
        <v>0</v>
      </c>
      <c r="K141" s="38">
        <f t="shared" si="12"/>
        <v>0</v>
      </c>
      <c r="L141" s="50">
        <v>0</v>
      </c>
      <c r="M141" s="50"/>
      <c r="N141" s="50"/>
      <c r="O141" s="50"/>
      <c r="P141" s="50">
        <v>0</v>
      </c>
      <c r="Q141" s="50"/>
      <c r="R141" s="51">
        <f>IF(L141=0,0,P141/L141*100)</f>
        <v>0</v>
      </c>
      <c r="S141" s="51"/>
    </row>
    <row r="142" spans="1:19" s="4" customFormat="1" ht="15">
      <c r="A142" s="53"/>
      <c r="B142" s="60"/>
      <c r="C142" s="61"/>
      <c r="D142" s="61"/>
      <c r="E142" s="47" t="s">
        <v>6</v>
      </c>
      <c r="F142" s="47"/>
      <c r="G142" s="47"/>
      <c r="H142" s="48">
        <v>0</v>
      </c>
      <c r="I142" s="49"/>
      <c r="J142" s="29">
        <v>0</v>
      </c>
      <c r="K142" s="38">
        <f t="shared" si="12"/>
        <v>0</v>
      </c>
      <c r="L142" s="50">
        <v>138.6</v>
      </c>
      <c r="M142" s="50"/>
      <c r="N142" s="50"/>
      <c r="O142" s="50"/>
      <c r="P142" s="50">
        <v>138.6</v>
      </c>
      <c r="Q142" s="50"/>
      <c r="R142" s="51">
        <f>IF(L142=0,0,P142/L142*100)</f>
        <v>100</v>
      </c>
      <c r="S142" s="51"/>
    </row>
    <row r="143" spans="1:19" s="4" customFormat="1" ht="15">
      <c r="A143" s="53" t="s">
        <v>102</v>
      </c>
      <c r="B143" s="60" t="s">
        <v>103</v>
      </c>
      <c r="C143" s="61"/>
      <c r="D143" s="61"/>
      <c r="E143" s="55" t="s">
        <v>2</v>
      </c>
      <c r="F143" s="55"/>
      <c r="G143" s="55"/>
      <c r="H143" s="56">
        <f>H144+H145+H146+H147</f>
        <v>0</v>
      </c>
      <c r="I143" s="49"/>
      <c r="J143" s="28">
        <f>J144+J145+J146+J147</f>
        <v>0</v>
      </c>
      <c r="K143" s="39">
        <f t="shared" si="12"/>
        <v>0</v>
      </c>
      <c r="L143" s="57">
        <f>L144+L145+L146+L147</f>
        <v>1200</v>
      </c>
      <c r="M143" s="57"/>
      <c r="N143" s="57"/>
      <c r="O143" s="57"/>
      <c r="P143" s="57">
        <f>P144+P145+P146+P147</f>
        <v>0</v>
      </c>
      <c r="Q143" s="57"/>
      <c r="R143" s="52">
        <f>P143/L143*100</f>
        <v>0</v>
      </c>
      <c r="S143" s="52"/>
    </row>
    <row r="144" spans="1:19" s="4" customFormat="1" ht="15">
      <c r="A144" s="53"/>
      <c r="B144" s="60"/>
      <c r="C144" s="61"/>
      <c r="D144" s="61"/>
      <c r="E144" s="47" t="s">
        <v>32</v>
      </c>
      <c r="F144" s="47"/>
      <c r="G144" s="47"/>
      <c r="H144" s="48">
        <v>0</v>
      </c>
      <c r="I144" s="49"/>
      <c r="J144" s="29">
        <v>0</v>
      </c>
      <c r="K144" s="38">
        <f t="shared" si="12"/>
        <v>0</v>
      </c>
      <c r="L144" s="50">
        <v>0</v>
      </c>
      <c r="M144" s="50"/>
      <c r="N144" s="50"/>
      <c r="O144" s="50"/>
      <c r="P144" s="50">
        <v>0</v>
      </c>
      <c r="Q144" s="50"/>
      <c r="R144" s="51">
        <f aca="true" t="shared" si="13" ref="R144:R151">IF(L144=0,0,P144/L144*100)</f>
        <v>0</v>
      </c>
      <c r="S144" s="51"/>
    </row>
    <row r="145" spans="1:19" s="4" customFormat="1" ht="15">
      <c r="A145" s="53"/>
      <c r="B145" s="60"/>
      <c r="C145" s="61"/>
      <c r="D145" s="61"/>
      <c r="E145" s="47" t="s">
        <v>4</v>
      </c>
      <c r="F145" s="47"/>
      <c r="G145" s="47"/>
      <c r="H145" s="48">
        <v>0</v>
      </c>
      <c r="I145" s="49"/>
      <c r="J145" s="29">
        <v>0</v>
      </c>
      <c r="K145" s="38">
        <f t="shared" si="12"/>
        <v>0</v>
      </c>
      <c r="L145" s="50">
        <v>0</v>
      </c>
      <c r="M145" s="50"/>
      <c r="N145" s="50"/>
      <c r="O145" s="50"/>
      <c r="P145" s="50">
        <v>0</v>
      </c>
      <c r="Q145" s="50"/>
      <c r="R145" s="51">
        <f t="shared" si="13"/>
        <v>0</v>
      </c>
      <c r="S145" s="51"/>
    </row>
    <row r="146" spans="1:19" s="4" customFormat="1" ht="15">
      <c r="A146" s="53"/>
      <c r="B146" s="60"/>
      <c r="C146" s="61"/>
      <c r="D146" s="61"/>
      <c r="E146" s="47" t="s">
        <v>5</v>
      </c>
      <c r="F146" s="47"/>
      <c r="G146" s="47"/>
      <c r="H146" s="48">
        <v>0</v>
      </c>
      <c r="I146" s="49"/>
      <c r="J146" s="29">
        <v>0</v>
      </c>
      <c r="K146" s="38">
        <f t="shared" si="12"/>
        <v>0</v>
      </c>
      <c r="L146" s="50">
        <v>0</v>
      </c>
      <c r="M146" s="50"/>
      <c r="N146" s="50"/>
      <c r="O146" s="50"/>
      <c r="P146" s="50">
        <v>0</v>
      </c>
      <c r="Q146" s="50"/>
      <c r="R146" s="51">
        <f t="shared" si="13"/>
        <v>0</v>
      </c>
      <c r="S146" s="51"/>
    </row>
    <row r="147" spans="1:19" s="4" customFormat="1" ht="15">
      <c r="A147" s="53"/>
      <c r="B147" s="60"/>
      <c r="C147" s="61"/>
      <c r="D147" s="61"/>
      <c r="E147" s="47" t="s">
        <v>6</v>
      </c>
      <c r="F147" s="47"/>
      <c r="G147" s="47"/>
      <c r="H147" s="48">
        <v>0</v>
      </c>
      <c r="I147" s="49"/>
      <c r="J147" s="29">
        <v>0</v>
      </c>
      <c r="K147" s="38">
        <f t="shared" si="12"/>
        <v>0</v>
      </c>
      <c r="L147" s="50">
        <v>1200</v>
      </c>
      <c r="M147" s="50"/>
      <c r="N147" s="50"/>
      <c r="O147" s="50"/>
      <c r="P147" s="50">
        <v>0</v>
      </c>
      <c r="Q147" s="50"/>
      <c r="R147" s="51">
        <f t="shared" si="13"/>
        <v>0</v>
      </c>
      <c r="S147" s="51"/>
    </row>
    <row r="148" spans="1:19" ht="22.5" customHeight="1">
      <c r="A148" s="152" t="s">
        <v>10</v>
      </c>
      <c r="B148" s="165" t="s">
        <v>53</v>
      </c>
      <c r="C148" s="166"/>
      <c r="D148" s="167"/>
      <c r="E148" s="108" t="s">
        <v>2</v>
      </c>
      <c r="F148" s="109"/>
      <c r="G148" s="110"/>
      <c r="H148" s="100">
        <f>H149+H150+H151+H152</f>
        <v>1211</v>
      </c>
      <c r="I148" s="121"/>
      <c r="J148" s="34">
        <f>J149+J150+J151+J152</f>
        <v>1056.57</v>
      </c>
      <c r="K148" s="35">
        <f>IF(H148=0,0,J148/H148*100)</f>
        <v>87.24772914946325</v>
      </c>
      <c r="L148" s="100">
        <f>L149+L150+L151+L152</f>
        <v>1211</v>
      </c>
      <c r="M148" s="120"/>
      <c r="N148" s="120"/>
      <c r="O148" s="121"/>
      <c r="P148" s="100">
        <f>P149+P150+P151+P152</f>
        <v>1056.57</v>
      </c>
      <c r="Q148" s="121"/>
      <c r="R148" s="124">
        <f t="shared" si="13"/>
        <v>87.24772914946325</v>
      </c>
      <c r="S148" s="124"/>
    </row>
    <row r="149" spans="1:19" ht="14.25" customHeight="1">
      <c r="A149" s="153"/>
      <c r="B149" s="168"/>
      <c r="C149" s="169"/>
      <c r="D149" s="170"/>
      <c r="E149" s="108" t="s">
        <v>32</v>
      </c>
      <c r="F149" s="109"/>
      <c r="G149" s="110"/>
      <c r="H149" s="96">
        <f>H154+H159+H164+H169</f>
        <v>0</v>
      </c>
      <c r="I149" s="112"/>
      <c r="J149" s="36">
        <f>J154+J159+J164</f>
        <v>0</v>
      </c>
      <c r="K149" s="37">
        <f>IF(H149=0,0,J149/H149*100)</f>
        <v>0</v>
      </c>
      <c r="L149" s="96">
        <f>L154+L159+L164+L169</f>
        <v>0</v>
      </c>
      <c r="M149" s="111"/>
      <c r="N149" s="111"/>
      <c r="O149" s="112"/>
      <c r="P149" s="96">
        <f>P154+P159+P164</f>
        <v>0</v>
      </c>
      <c r="Q149" s="112"/>
      <c r="R149" s="98">
        <f t="shared" si="13"/>
        <v>0</v>
      </c>
      <c r="S149" s="99"/>
    </row>
    <row r="150" spans="1:19" ht="14.25" customHeight="1">
      <c r="A150" s="153"/>
      <c r="B150" s="168"/>
      <c r="C150" s="169"/>
      <c r="D150" s="170"/>
      <c r="E150" s="108" t="s">
        <v>4</v>
      </c>
      <c r="F150" s="109"/>
      <c r="G150" s="110"/>
      <c r="H150" s="96">
        <f>H155+H160+H165+H170</f>
        <v>0</v>
      </c>
      <c r="I150" s="112"/>
      <c r="J150" s="36">
        <f>J155+J160+J165</f>
        <v>0</v>
      </c>
      <c r="K150" s="37">
        <f>IF(H150=0,0,J150/H150*100)</f>
        <v>0</v>
      </c>
      <c r="L150" s="96">
        <f>L155+L160+L165+L170</f>
        <v>0</v>
      </c>
      <c r="M150" s="111"/>
      <c r="N150" s="111"/>
      <c r="O150" s="112"/>
      <c r="P150" s="96">
        <f>P155+P160+P165</f>
        <v>0</v>
      </c>
      <c r="Q150" s="112"/>
      <c r="R150" s="98">
        <f t="shared" si="13"/>
        <v>0</v>
      </c>
      <c r="S150" s="99"/>
    </row>
    <row r="151" spans="1:19" ht="14.25" customHeight="1">
      <c r="A151" s="153"/>
      <c r="B151" s="168"/>
      <c r="C151" s="169"/>
      <c r="D151" s="170"/>
      <c r="E151" s="108" t="s">
        <v>5</v>
      </c>
      <c r="F151" s="109"/>
      <c r="G151" s="110"/>
      <c r="H151" s="96">
        <v>0</v>
      </c>
      <c r="I151" s="112"/>
      <c r="J151" s="36">
        <v>0</v>
      </c>
      <c r="K151" s="37">
        <f>IF(H151=0,0,J151/H151*100)</f>
        <v>0</v>
      </c>
      <c r="L151" s="96">
        <f>L156</f>
        <v>0</v>
      </c>
      <c r="M151" s="111"/>
      <c r="N151" s="111"/>
      <c r="O151" s="112"/>
      <c r="P151" s="96">
        <f>P156</f>
        <v>0</v>
      </c>
      <c r="Q151" s="112"/>
      <c r="R151" s="98">
        <f t="shared" si="13"/>
        <v>0</v>
      </c>
      <c r="S151" s="99"/>
    </row>
    <row r="152" spans="1:19" ht="50.25" customHeight="1">
      <c r="A152" s="154"/>
      <c r="B152" s="171"/>
      <c r="C152" s="172"/>
      <c r="D152" s="173"/>
      <c r="E152" s="108" t="s">
        <v>6</v>
      </c>
      <c r="F152" s="109"/>
      <c r="G152" s="110"/>
      <c r="H152" s="96">
        <f>H157+H162+H167+H172</f>
        <v>1211</v>
      </c>
      <c r="I152" s="112"/>
      <c r="J152" s="36">
        <f>J157+J162+J167+J172</f>
        <v>1056.57</v>
      </c>
      <c r="K152" s="37">
        <f>IF(H152=0,0,J152/H152*100)</f>
        <v>87.24772914946325</v>
      </c>
      <c r="L152" s="96">
        <f>L157+L162+L167+L172</f>
        <v>1211</v>
      </c>
      <c r="M152" s="111"/>
      <c r="N152" s="111"/>
      <c r="O152" s="112"/>
      <c r="P152" s="96">
        <f>P157+P162+P167+P172</f>
        <v>1056.57</v>
      </c>
      <c r="Q152" s="112"/>
      <c r="R152" s="98">
        <f aca="true" t="shared" si="14" ref="R152:R157">IF(L152=0,0,P152/L152*100)</f>
        <v>87.24772914946325</v>
      </c>
      <c r="S152" s="99"/>
    </row>
    <row r="153" spans="1:19" s="4" customFormat="1" ht="15">
      <c r="A153" s="53" t="s">
        <v>11</v>
      </c>
      <c r="B153" s="47" t="s">
        <v>70</v>
      </c>
      <c r="C153" s="54"/>
      <c r="D153" s="54"/>
      <c r="E153" s="55" t="s">
        <v>2</v>
      </c>
      <c r="F153" s="55"/>
      <c r="G153" s="55"/>
      <c r="H153" s="56">
        <f>H154+H155+H156+H157</f>
        <v>1200</v>
      </c>
      <c r="I153" s="49"/>
      <c r="J153" s="28">
        <f>J154+J155+J156+J157</f>
        <v>1056.57</v>
      </c>
      <c r="K153" s="46">
        <f aca="true" t="shared" si="15" ref="K153:K166">IF(H153=0,0,J153/H153*100)</f>
        <v>88.04749999999999</v>
      </c>
      <c r="L153" s="57">
        <f>L154+L155+L156+L157</f>
        <v>1200</v>
      </c>
      <c r="M153" s="57"/>
      <c r="N153" s="57"/>
      <c r="O153" s="57"/>
      <c r="P153" s="57">
        <f>P154+P155+P156+P157</f>
        <v>1056.57</v>
      </c>
      <c r="Q153" s="57"/>
      <c r="R153" s="125">
        <f t="shared" si="14"/>
        <v>88.04749999999999</v>
      </c>
      <c r="S153" s="126"/>
    </row>
    <row r="154" spans="1:19" s="4" customFormat="1" ht="15">
      <c r="A154" s="53"/>
      <c r="B154" s="47"/>
      <c r="C154" s="54"/>
      <c r="D154" s="54"/>
      <c r="E154" s="47" t="s">
        <v>32</v>
      </c>
      <c r="F154" s="47"/>
      <c r="G154" s="47"/>
      <c r="H154" s="48">
        <v>0</v>
      </c>
      <c r="I154" s="49"/>
      <c r="J154" s="29">
        <v>0</v>
      </c>
      <c r="K154" s="38">
        <f t="shared" si="15"/>
        <v>0</v>
      </c>
      <c r="L154" s="50">
        <v>0</v>
      </c>
      <c r="M154" s="50"/>
      <c r="N154" s="50"/>
      <c r="O154" s="50"/>
      <c r="P154" s="50">
        <v>0</v>
      </c>
      <c r="Q154" s="50"/>
      <c r="R154" s="106">
        <f t="shared" si="14"/>
        <v>0</v>
      </c>
      <c r="S154" s="107"/>
    </row>
    <row r="155" spans="1:19" s="4" customFormat="1" ht="15">
      <c r="A155" s="53"/>
      <c r="B155" s="47"/>
      <c r="C155" s="54"/>
      <c r="D155" s="54"/>
      <c r="E155" s="47" t="s">
        <v>4</v>
      </c>
      <c r="F155" s="47"/>
      <c r="G155" s="47"/>
      <c r="H155" s="48">
        <v>0</v>
      </c>
      <c r="I155" s="49"/>
      <c r="J155" s="29">
        <v>0</v>
      </c>
      <c r="K155" s="38">
        <f t="shared" si="15"/>
        <v>0</v>
      </c>
      <c r="L155" s="50">
        <v>0</v>
      </c>
      <c r="M155" s="50"/>
      <c r="N155" s="50"/>
      <c r="O155" s="50"/>
      <c r="P155" s="50">
        <v>0</v>
      </c>
      <c r="Q155" s="50"/>
      <c r="R155" s="106">
        <f t="shared" si="14"/>
        <v>0</v>
      </c>
      <c r="S155" s="107"/>
    </row>
    <row r="156" spans="1:19" s="4" customFormat="1" ht="15">
      <c r="A156" s="53"/>
      <c r="B156" s="47"/>
      <c r="C156" s="54"/>
      <c r="D156" s="54"/>
      <c r="E156" s="47" t="s">
        <v>5</v>
      </c>
      <c r="F156" s="47"/>
      <c r="G156" s="47"/>
      <c r="H156" s="48">
        <v>0</v>
      </c>
      <c r="I156" s="49"/>
      <c r="J156" s="29">
        <v>0</v>
      </c>
      <c r="K156" s="38">
        <f t="shared" si="15"/>
        <v>0</v>
      </c>
      <c r="L156" s="50">
        <v>0</v>
      </c>
      <c r="M156" s="50"/>
      <c r="N156" s="50"/>
      <c r="O156" s="50"/>
      <c r="P156" s="50">
        <v>0</v>
      </c>
      <c r="Q156" s="50"/>
      <c r="R156" s="106">
        <f t="shared" si="14"/>
        <v>0</v>
      </c>
      <c r="S156" s="107"/>
    </row>
    <row r="157" spans="1:19" s="4" customFormat="1" ht="15">
      <c r="A157" s="53"/>
      <c r="B157" s="47"/>
      <c r="C157" s="54"/>
      <c r="D157" s="54"/>
      <c r="E157" s="47" t="s">
        <v>6</v>
      </c>
      <c r="F157" s="47"/>
      <c r="G157" s="47"/>
      <c r="H157" s="48">
        <v>1200</v>
      </c>
      <c r="I157" s="49"/>
      <c r="J157" s="29">
        <v>1056.57</v>
      </c>
      <c r="K157" s="38">
        <f t="shared" si="15"/>
        <v>88.04749999999999</v>
      </c>
      <c r="L157" s="50">
        <v>1200</v>
      </c>
      <c r="M157" s="50"/>
      <c r="N157" s="50"/>
      <c r="O157" s="50"/>
      <c r="P157" s="50">
        <v>1056.57</v>
      </c>
      <c r="Q157" s="50"/>
      <c r="R157" s="106">
        <f t="shared" si="14"/>
        <v>88.04749999999999</v>
      </c>
      <c r="S157" s="107"/>
    </row>
    <row r="158" spans="1:19" s="4" customFormat="1" ht="15">
      <c r="A158" s="53" t="s">
        <v>12</v>
      </c>
      <c r="B158" s="47" t="s">
        <v>71</v>
      </c>
      <c r="C158" s="54"/>
      <c r="D158" s="54"/>
      <c r="E158" s="55" t="s">
        <v>2</v>
      </c>
      <c r="F158" s="55"/>
      <c r="G158" s="55"/>
      <c r="H158" s="56">
        <f>H159+H160+H161+H162</f>
        <v>11</v>
      </c>
      <c r="I158" s="49"/>
      <c r="J158" s="28">
        <f>J159+J160+J161+J162</f>
        <v>0</v>
      </c>
      <c r="K158" s="39">
        <f t="shared" si="15"/>
        <v>0</v>
      </c>
      <c r="L158" s="57">
        <f>L159+L160+L161+L162</f>
        <v>11</v>
      </c>
      <c r="M158" s="57"/>
      <c r="N158" s="57"/>
      <c r="O158" s="57"/>
      <c r="P158" s="57">
        <f>P159+P160+P161+P162</f>
        <v>0</v>
      </c>
      <c r="Q158" s="57"/>
      <c r="R158" s="52">
        <f aca="true" t="shared" si="16" ref="R158:R167">IF(L158=0,0,P158/L158*100)</f>
        <v>0</v>
      </c>
      <c r="S158" s="52"/>
    </row>
    <row r="159" spans="1:19" s="4" customFormat="1" ht="15">
      <c r="A159" s="53"/>
      <c r="B159" s="47"/>
      <c r="C159" s="54"/>
      <c r="D159" s="54"/>
      <c r="E159" s="47" t="s">
        <v>32</v>
      </c>
      <c r="F159" s="47"/>
      <c r="G159" s="47"/>
      <c r="H159" s="48">
        <v>0</v>
      </c>
      <c r="I159" s="49"/>
      <c r="J159" s="29">
        <v>0</v>
      </c>
      <c r="K159" s="38">
        <f t="shared" si="15"/>
        <v>0</v>
      </c>
      <c r="L159" s="50">
        <v>0</v>
      </c>
      <c r="M159" s="50"/>
      <c r="N159" s="50"/>
      <c r="O159" s="50"/>
      <c r="P159" s="50">
        <v>0</v>
      </c>
      <c r="Q159" s="50"/>
      <c r="R159" s="51">
        <f t="shared" si="16"/>
        <v>0</v>
      </c>
      <c r="S159" s="51"/>
    </row>
    <row r="160" spans="1:19" s="4" customFormat="1" ht="15">
      <c r="A160" s="53"/>
      <c r="B160" s="47"/>
      <c r="C160" s="54"/>
      <c r="D160" s="54"/>
      <c r="E160" s="47" t="s">
        <v>4</v>
      </c>
      <c r="F160" s="47"/>
      <c r="G160" s="47"/>
      <c r="H160" s="48">
        <v>0</v>
      </c>
      <c r="I160" s="49"/>
      <c r="J160" s="29">
        <v>0</v>
      </c>
      <c r="K160" s="38">
        <f t="shared" si="15"/>
        <v>0</v>
      </c>
      <c r="L160" s="50">
        <v>0</v>
      </c>
      <c r="M160" s="50"/>
      <c r="N160" s="50"/>
      <c r="O160" s="50"/>
      <c r="P160" s="50">
        <v>0</v>
      </c>
      <c r="Q160" s="50"/>
      <c r="R160" s="51">
        <f t="shared" si="16"/>
        <v>0</v>
      </c>
      <c r="S160" s="51"/>
    </row>
    <row r="161" spans="1:19" s="4" customFormat="1" ht="15">
      <c r="A161" s="53"/>
      <c r="B161" s="47"/>
      <c r="C161" s="54"/>
      <c r="D161" s="54"/>
      <c r="E161" s="47" t="s">
        <v>5</v>
      </c>
      <c r="F161" s="47"/>
      <c r="G161" s="47"/>
      <c r="H161" s="48">
        <v>0</v>
      </c>
      <c r="I161" s="49"/>
      <c r="J161" s="29">
        <v>0</v>
      </c>
      <c r="K161" s="38">
        <f t="shared" si="15"/>
        <v>0</v>
      </c>
      <c r="L161" s="50">
        <v>0</v>
      </c>
      <c r="M161" s="50"/>
      <c r="N161" s="50"/>
      <c r="O161" s="50"/>
      <c r="P161" s="50">
        <v>0</v>
      </c>
      <c r="Q161" s="50"/>
      <c r="R161" s="51">
        <f t="shared" si="16"/>
        <v>0</v>
      </c>
      <c r="S161" s="51"/>
    </row>
    <row r="162" spans="1:19" s="4" customFormat="1" ht="15">
      <c r="A162" s="53"/>
      <c r="B162" s="47"/>
      <c r="C162" s="54"/>
      <c r="D162" s="54"/>
      <c r="E162" s="47" t="s">
        <v>6</v>
      </c>
      <c r="F162" s="47"/>
      <c r="G162" s="47"/>
      <c r="H162" s="48">
        <v>11</v>
      </c>
      <c r="I162" s="49"/>
      <c r="J162" s="29">
        <v>0</v>
      </c>
      <c r="K162" s="38">
        <f t="shared" si="15"/>
        <v>0</v>
      </c>
      <c r="L162" s="50">
        <v>11</v>
      </c>
      <c r="M162" s="50"/>
      <c r="N162" s="50"/>
      <c r="O162" s="50"/>
      <c r="P162" s="50">
        <v>0</v>
      </c>
      <c r="Q162" s="50"/>
      <c r="R162" s="51">
        <f t="shared" si="16"/>
        <v>0</v>
      </c>
      <c r="S162" s="51"/>
    </row>
    <row r="163" spans="1:19" s="4" customFormat="1" ht="15">
      <c r="A163" s="53" t="s">
        <v>13</v>
      </c>
      <c r="B163" s="47" t="s">
        <v>72</v>
      </c>
      <c r="C163" s="54"/>
      <c r="D163" s="54"/>
      <c r="E163" s="55" t="s">
        <v>2</v>
      </c>
      <c r="F163" s="55"/>
      <c r="G163" s="55"/>
      <c r="H163" s="56">
        <f>H164+H165+H166+H167</f>
        <v>0</v>
      </c>
      <c r="I163" s="49"/>
      <c r="J163" s="28">
        <f>J164+J165+J166+J167</f>
        <v>0</v>
      </c>
      <c r="K163" s="39">
        <f t="shared" si="15"/>
        <v>0</v>
      </c>
      <c r="L163" s="57">
        <f>L164+L165+L166+L167</f>
        <v>0</v>
      </c>
      <c r="M163" s="57"/>
      <c r="N163" s="57"/>
      <c r="O163" s="57"/>
      <c r="P163" s="57">
        <f>P164+P165+P166+P167</f>
        <v>0</v>
      </c>
      <c r="Q163" s="57"/>
      <c r="R163" s="52">
        <f t="shared" si="16"/>
        <v>0</v>
      </c>
      <c r="S163" s="52"/>
    </row>
    <row r="164" spans="1:19" s="4" customFormat="1" ht="15">
      <c r="A164" s="53"/>
      <c r="B164" s="47"/>
      <c r="C164" s="54"/>
      <c r="D164" s="54"/>
      <c r="E164" s="47" t="s">
        <v>32</v>
      </c>
      <c r="F164" s="47"/>
      <c r="G164" s="47"/>
      <c r="H164" s="48">
        <v>0</v>
      </c>
      <c r="I164" s="49"/>
      <c r="J164" s="29">
        <v>0</v>
      </c>
      <c r="K164" s="38">
        <f t="shared" si="15"/>
        <v>0</v>
      </c>
      <c r="L164" s="50">
        <v>0</v>
      </c>
      <c r="M164" s="50"/>
      <c r="N164" s="50"/>
      <c r="O164" s="50"/>
      <c r="P164" s="50">
        <v>0</v>
      </c>
      <c r="Q164" s="50"/>
      <c r="R164" s="51">
        <f t="shared" si="16"/>
        <v>0</v>
      </c>
      <c r="S164" s="51"/>
    </row>
    <row r="165" spans="1:19" s="4" customFormat="1" ht="15">
      <c r="A165" s="53"/>
      <c r="B165" s="47"/>
      <c r="C165" s="54"/>
      <c r="D165" s="54"/>
      <c r="E165" s="47" t="s">
        <v>4</v>
      </c>
      <c r="F165" s="47"/>
      <c r="G165" s="47"/>
      <c r="H165" s="48">
        <v>0</v>
      </c>
      <c r="I165" s="49"/>
      <c r="J165" s="29">
        <v>0</v>
      </c>
      <c r="K165" s="38">
        <f t="shared" si="15"/>
        <v>0</v>
      </c>
      <c r="L165" s="50">
        <v>0</v>
      </c>
      <c r="M165" s="50"/>
      <c r="N165" s="50"/>
      <c r="O165" s="50"/>
      <c r="P165" s="50">
        <v>0</v>
      </c>
      <c r="Q165" s="50"/>
      <c r="R165" s="51">
        <f t="shared" si="16"/>
        <v>0</v>
      </c>
      <c r="S165" s="51"/>
    </row>
    <row r="166" spans="1:19" s="4" customFormat="1" ht="15">
      <c r="A166" s="53"/>
      <c r="B166" s="47"/>
      <c r="C166" s="54"/>
      <c r="D166" s="54"/>
      <c r="E166" s="47" t="s">
        <v>5</v>
      </c>
      <c r="F166" s="47"/>
      <c r="G166" s="47"/>
      <c r="H166" s="48">
        <v>0</v>
      </c>
      <c r="I166" s="49"/>
      <c r="J166" s="29">
        <v>0</v>
      </c>
      <c r="K166" s="38">
        <f t="shared" si="15"/>
        <v>0</v>
      </c>
      <c r="L166" s="50">
        <v>0</v>
      </c>
      <c r="M166" s="50"/>
      <c r="N166" s="50"/>
      <c r="O166" s="50"/>
      <c r="P166" s="50">
        <v>0</v>
      </c>
      <c r="Q166" s="50"/>
      <c r="R166" s="51">
        <f t="shared" si="16"/>
        <v>0</v>
      </c>
      <c r="S166" s="51"/>
    </row>
    <row r="167" spans="1:19" s="4" customFormat="1" ht="15">
      <c r="A167" s="53"/>
      <c r="B167" s="47"/>
      <c r="C167" s="54"/>
      <c r="D167" s="54"/>
      <c r="E167" s="47" t="s">
        <v>6</v>
      </c>
      <c r="F167" s="47"/>
      <c r="G167" s="47"/>
      <c r="H167" s="48">
        <v>0</v>
      </c>
      <c r="I167" s="49"/>
      <c r="J167" s="29">
        <v>0</v>
      </c>
      <c r="K167" s="38">
        <f aca="true" t="shared" si="17" ref="K167:K174">IF(H167=0,0,J167/H167*100)</f>
        <v>0</v>
      </c>
      <c r="L167" s="50">
        <v>0</v>
      </c>
      <c r="M167" s="50"/>
      <c r="N167" s="50"/>
      <c r="O167" s="50"/>
      <c r="P167" s="50">
        <v>0</v>
      </c>
      <c r="Q167" s="50"/>
      <c r="R167" s="51">
        <f t="shared" si="16"/>
        <v>0</v>
      </c>
      <c r="S167" s="51"/>
    </row>
    <row r="168" spans="1:19" s="4" customFormat="1" ht="15">
      <c r="A168" s="53" t="s">
        <v>64</v>
      </c>
      <c r="B168" s="47" t="s">
        <v>73</v>
      </c>
      <c r="C168" s="54"/>
      <c r="D168" s="54"/>
      <c r="E168" s="55" t="s">
        <v>2</v>
      </c>
      <c r="F168" s="55"/>
      <c r="G168" s="55"/>
      <c r="H168" s="56">
        <f>H169+H170+H171+H172</f>
        <v>0</v>
      </c>
      <c r="I168" s="49"/>
      <c r="J168" s="28">
        <f>J169+J170+J171+J172</f>
        <v>0</v>
      </c>
      <c r="K168" s="39">
        <f t="shared" si="17"/>
        <v>0</v>
      </c>
      <c r="L168" s="57">
        <f>L169+L170+L171+L172</f>
        <v>0</v>
      </c>
      <c r="M168" s="57"/>
      <c r="N168" s="57"/>
      <c r="O168" s="57"/>
      <c r="P168" s="57">
        <f>P169+P170+P171+P172</f>
        <v>0</v>
      </c>
      <c r="Q168" s="57"/>
      <c r="R168" s="52">
        <f>IF(L168=0,0,P168/L168*100)</f>
        <v>0</v>
      </c>
      <c r="S168" s="52"/>
    </row>
    <row r="169" spans="1:19" s="4" customFormat="1" ht="15">
      <c r="A169" s="53"/>
      <c r="B169" s="47"/>
      <c r="C169" s="54"/>
      <c r="D169" s="54"/>
      <c r="E169" s="47" t="s">
        <v>32</v>
      </c>
      <c r="F169" s="47"/>
      <c r="G169" s="47"/>
      <c r="H169" s="48">
        <v>0</v>
      </c>
      <c r="I169" s="49"/>
      <c r="J169" s="29">
        <v>0</v>
      </c>
      <c r="K169" s="38">
        <f t="shared" si="17"/>
        <v>0</v>
      </c>
      <c r="L169" s="50">
        <v>0</v>
      </c>
      <c r="M169" s="50"/>
      <c r="N169" s="50"/>
      <c r="O169" s="50"/>
      <c r="P169" s="50">
        <v>0</v>
      </c>
      <c r="Q169" s="50"/>
      <c r="R169" s="51">
        <f>IF(L169=0,0,P169/L169*100)</f>
        <v>0</v>
      </c>
      <c r="S169" s="51"/>
    </row>
    <row r="170" spans="1:19" s="4" customFormat="1" ht="15">
      <c r="A170" s="53"/>
      <c r="B170" s="47"/>
      <c r="C170" s="54"/>
      <c r="D170" s="54"/>
      <c r="E170" s="47" t="s">
        <v>4</v>
      </c>
      <c r="F170" s="47"/>
      <c r="G170" s="47"/>
      <c r="H170" s="48">
        <v>0</v>
      </c>
      <c r="I170" s="49"/>
      <c r="J170" s="29">
        <v>0</v>
      </c>
      <c r="K170" s="38">
        <f t="shared" si="17"/>
        <v>0</v>
      </c>
      <c r="L170" s="50">
        <v>0</v>
      </c>
      <c r="M170" s="50"/>
      <c r="N170" s="50"/>
      <c r="O170" s="50"/>
      <c r="P170" s="50">
        <v>0</v>
      </c>
      <c r="Q170" s="50"/>
      <c r="R170" s="51">
        <f>IF(L170=0,0,P170/L170*100)</f>
        <v>0</v>
      </c>
      <c r="S170" s="51"/>
    </row>
    <row r="171" spans="1:19" s="4" customFormat="1" ht="15">
      <c r="A171" s="53"/>
      <c r="B171" s="47"/>
      <c r="C171" s="54"/>
      <c r="D171" s="54"/>
      <c r="E171" s="47" t="s">
        <v>5</v>
      </c>
      <c r="F171" s="47"/>
      <c r="G171" s="47"/>
      <c r="H171" s="48">
        <v>0</v>
      </c>
      <c r="I171" s="49"/>
      <c r="J171" s="29">
        <v>0</v>
      </c>
      <c r="K171" s="38">
        <f t="shared" si="17"/>
        <v>0</v>
      </c>
      <c r="L171" s="50">
        <v>0</v>
      </c>
      <c r="M171" s="50"/>
      <c r="N171" s="50"/>
      <c r="O171" s="50"/>
      <c r="P171" s="50">
        <v>0</v>
      </c>
      <c r="Q171" s="50"/>
      <c r="R171" s="51">
        <f>IF(L171=0,0,P171/L171*100)</f>
        <v>0</v>
      </c>
      <c r="S171" s="51"/>
    </row>
    <row r="172" spans="1:19" s="4" customFormat="1" ht="27" customHeight="1">
      <c r="A172" s="53"/>
      <c r="B172" s="47"/>
      <c r="C172" s="54"/>
      <c r="D172" s="54"/>
      <c r="E172" s="47" t="s">
        <v>6</v>
      </c>
      <c r="F172" s="47"/>
      <c r="G172" s="47"/>
      <c r="H172" s="48">
        <v>0</v>
      </c>
      <c r="I172" s="49"/>
      <c r="J172" s="29">
        <v>0</v>
      </c>
      <c r="K172" s="38">
        <f t="shared" si="17"/>
        <v>0</v>
      </c>
      <c r="L172" s="50">
        <v>0</v>
      </c>
      <c r="M172" s="50"/>
      <c r="N172" s="50"/>
      <c r="O172" s="50"/>
      <c r="P172" s="50">
        <v>0</v>
      </c>
      <c r="Q172" s="50"/>
      <c r="R172" s="51">
        <f>IF(L172=0,0,P172/L172*100)</f>
        <v>0</v>
      </c>
      <c r="S172" s="51"/>
    </row>
    <row r="173" spans="1:19" ht="15">
      <c r="A173" s="149" t="s">
        <v>15</v>
      </c>
      <c r="B173" s="92" t="s">
        <v>54</v>
      </c>
      <c r="C173" s="148"/>
      <c r="D173" s="148"/>
      <c r="E173" s="92" t="s">
        <v>2</v>
      </c>
      <c r="F173" s="92"/>
      <c r="G173" s="92"/>
      <c r="H173" s="100">
        <f>H174+H175+H176+H177</f>
        <v>0</v>
      </c>
      <c r="I173" s="97"/>
      <c r="J173" s="10">
        <f>J174+J175+J176+J177</f>
        <v>0</v>
      </c>
      <c r="K173" s="35">
        <f t="shared" si="17"/>
        <v>0</v>
      </c>
      <c r="L173" s="93">
        <f>L174+L175+L176+L177</f>
        <v>961.44</v>
      </c>
      <c r="M173" s="93"/>
      <c r="N173" s="93"/>
      <c r="O173" s="93"/>
      <c r="P173" s="93">
        <f>P174+P175+P176+P177</f>
        <v>0</v>
      </c>
      <c r="Q173" s="93"/>
      <c r="R173" s="124">
        <f aca="true" t="shared" si="18" ref="R173:R178">IF(L173=0,0,P173/L173*100)</f>
        <v>0</v>
      </c>
      <c r="S173" s="124"/>
    </row>
    <row r="174" spans="1:19" ht="15">
      <c r="A174" s="149"/>
      <c r="B174" s="148"/>
      <c r="C174" s="148"/>
      <c r="D174" s="148"/>
      <c r="E174" s="92" t="s">
        <v>32</v>
      </c>
      <c r="F174" s="92"/>
      <c r="G174" s="92"/>
      <c r="H174" s="96">
        <f>H179+H184</f>
        <v>0</v>
      </c>
      <c r="I174" s="97"/>
      <c r="J174" s="13">
        <f>J179+J184</f>
        <v>0</v>
      </c>
      <c r="K174" s="14">
        <f t="shared" si="17"/>
        <v>0</v>
      </c>
      <c r="L174" s="95">
        <f>L179+L184</f>
        <v>0</v>
      </c>
      <c r="M174" s="95"/>
      <c r="N174" s="95"/>
      <c r="O174" s="95"/>
      <c r="P174" s="95">
        <f>P179+P184</f>
        <v>0</v>
      </c>
      <c r="Q174" s="95"/>
      <c r="R174" s="94">
        <f t="shared" si="18"/>
        <v>0</v>
      </c>
      <c r="S174" s="94"/>
    </row>
    <row r="175" spans="1:19" ht="15">
      <c r="A175" s="149"/>
      <c r="B175" s="148"/>
      <c r="C175" s="148"/>
      <c r="D175" s="148"/>
      <c r="E175" s="92" t="s">
        <v>4</v>
      </c>
      <c r="F175" s="92"/>
      <c r="G175" s="92"/>
      <c r="H175" s="96">
        <f>H180+H185</f>
        <v>0</v>
      </c>
      <c r="I175" s="97"/>
      <c r="J175" s="13">
        <f>J180+J185</f>
        <v>0</v>
      </c>
      <c r="K175" s="14">
        <f aca="true" t="shared" si="19" ref="K175:K182">IF(H175=0,0,J175/H175*100)</f>
        <v>0</v>
      </c>
      <c r="L175" s="95">
        <f>L180+L185</f>
        <v>0</v>
      </c>
      <c r="M175" s="95"/>
      <c r="N175" s="95"/>
      <c r="O175" s="95"/>
      <c r="P175" s="95">
        <f>P180+P185</f>
        <v>0</v>
      </c>
      <c r="Q175" s="95"/>
      <c r="R175" s="94">
        <f t="shared" si="18"/>
        <v>0</v>
      </c>
      <c r="S175" s="94"/>
    </row>
    <row r="176" spans="1:19" ht="15">
      <c r="A176" s="149"/>
      <c r="B176" s="148"/>
      <c r="C176" s="148"/>
      <c r="D176" s="148"/>
      <c r="E176" s="92" t="s">
        <v>5</v>
      </c>
      <c r="F176" s="92"/>
      <c r="G176" s="92"/>
      <c r="H176" s="96">
        <v>0</v>
      </c>
      <c r="I176" s="97"/>
      <c r="J176" s="13">
        <v>0</v>
      </c>
      <c r="K176" s="14">
        <f t="shared" si="19"/>
        <v>0</v>
      </c>
      <c r="L176" s="95">
        <f>L181</f>
        <v>0</v>
      </c>
      <c r="M176" s="95"/>
      <c r="N176" s="95"/>
      <c r="O176" s="95"/>
      <c r="P176" s="95">
        <f>P181</f>
        <v>0</v>
      </c>
      <c r="Q176" s="95"/>
      <c r="R176" s="94">
        <f t="shared" si="18"/>
        <v>0</v>
      </c>
      <c r="S176" s="94"/>
    </row>
    <row r="177" spans="1:19" ht="64.5" customHeight="1">
      <c r="A177" s="149"/>
      <c r="B177" s="148"/>
      <c r="C177" s="148"/>
      <c r="D177" s="148"/>
      <c r="E177" s="92" t="s">
        <v>6</v>
      </c>
      <c r="F177" s="92"/>
      <c r="G177" s="92"/>
      <c r="H177" s="96">
        <f>H182+H187</f>
        <v>0</v>
      </c>
      <c r="I177" s="97"/>
      <c r="J177" s="13">
        <f>J182+J187</f>
        <v>0</v>
      </c>
      <c r="K177" s="27">
        <f t="shared" si="19"/>
        <v>0</v>
      </c>
      <c r="L177" s="95">
        <f>L182+L187</f>
        <v>961.44</v>
      </c>
      <c r="M177" s="95"/>
      <c r="N177" s="95"/>
      <c r="O177" s="95"/>
      <c r="P177" s="95">
        <f>P182+P187</f>
        <v>0</v>
      </c>
      <c r="Q177" s="95"/>
      <c r="R177" s="94">
        <f t="shared" si="18"/>
        <v>0</v>
      </c>
      <c r="S177" s="94"/>
    </row>
    <row r="178" spans="1:19" s="25" customFormat="1" ht="15">
      <c r="A178" s="53" t="s">
        <v>16</v>
      </c>
      <c r="B178" s="47" t="s">
        <v>74</v>
      </c>
      <c r="C178" s="54"/>
      <c r="D178" s="54"/>
      <c r="E178" s="55" t="s">
        <v>2</v>
      </c>
      <c r="F178" s="55"/>
      <c r="G178" s="55"/>
      <c r="H178" s="56">
        <f>H179+H180+H181+H182</f>
        <v>0</v>
      </c>
      <c r="I178" s="49"/>
      <c r="J178" s="28">
        <f>J179+J180+J181+J182</f>
        <v>0</v>
      </c>
      <c r="K178" s="39">
        <f t="shared" si="19"/>
        <v>0</v>
      </c>
      <c r="L178" s="57">
        <f>L179+L180+L181+L182</f>
        <v>950</v>
      </c>
      <c r="M178" s="57"/>
      <c r="N178" s="57"/>
      <c r="O178" s="57"/>
      <c r="P178" s="57">
        <f>P179+P180+P181+P182</f>
        <v>0</v>
      </c>
      <c r="Q178" s="57"/>
      <c r="R178" s="52">
        <f t="shared" si="18"/>
        <v>0</v>
      </c>
      <c r="S178" s="52"/>
    </row>
    <row r="179" spans="1:19" s="25" customFormat="1" ht="15">
      <c r="A179" s="53"/>
      <c r="B179" s="47"/>
      <c r="C179" s="54"/>
      <c r="D179" s="54"/>
      <c r="E179" s="47" t="s">
        <v>32</v>
      </c>
      <c r="F179" s="47"/>
      <c r="G179" s="47"/>
      <c r="H179" s="48">
        <v>0</v>
      </c>
      <c r="I179" s="49"/>
      <c r="J179" s="29">
        <v>0</v>
      </c>
      <c r="K179" s="38">
        <f t="shared" si="19"/>
        <v>0</v>
      </c>
      <c r="L179" s="50">
        <v>0</v>
      </c>
      <c r="M179" s="50"/>
      <c r="N179" s="50"/>
      <c r="O179" s="50"/>
      <c r="P179" s="50">
        <v>0</v>
      </c>
      <c r="Q179" s="50"/>
      <c r="R179" s="51">
        <f aca="true" t="shared" si="20" ref="R179:R187">IF(L179=0,0,P179/L179*100)</f>
        <v>0</v>
      </c>
      <c r="S179" s="51"/>
    </row>
    <row r="180" spans="1:19" s="25" customFormat="1" ht="15">
      <c r="A180" s="53"/>
      <c r="B180" s="47"/>
      <c r="C180" s="54"/>
      <c r="D180" s="54"/>
      <c r="E180" s="47" t="s">
        <v>4</v>
      </c>
      <c r="F180" s="47"/>
      <c r="G180" s="47"/>
      <c r="H180" s="48">
        <v>0</v>
      </c>
      <c r="I180" s="49"/>
      <c r="J180" s="29">
        <v>0</v>
      </c>
      <c r="K180" s="38">
        <f t="shared" si="19"/>
        <v>0</v>
      </c>
      <c r="L180" s="50">
        <v>0</v>
      </c>
      <c r="M180" s="50"/>
      <c r="N180" s="50"/>
      <c r="O180" s="50"/>
      <c r="P180" s="50">
        <v>0</v>
      </c>
      <c r="Q180" s="50"/>
      <c r="R180" s="51">
        <f t="shared" si="20"/>
        <v>0</v>
      </c>
      <c r="S180" s="51"/>
    </row>
    <row r="181" spans="1:19" s="25" customFormat="1" ht="15">
      <c r="A181" s="53"/>
      <c r="B181" s="47"/>
      <c r="C181" s="54"/>
      <c r="D181" s="54"/>
      <c r="E181" s="47" t="s">
        <v>5</v>
      </c>
      <c r="F181" s="47"/>
      <c r="G181" s="47"/>
      <c r="H181" s="48">
        <v>0</v>
      </c>
      <c r="I181" s="49"/>
      <c r="J181" s="29">
        <v>0</v>
      </c>
      <c r="K181" s="38">
        <f t="shared" si="19"/>
        <v>0</v>
      </c>
      <c r="L181" s="50">
        <v>0</v>
      </c>
      <c r="M181" s="50"/>
      <c r="N181" s="50"/>
      <c r="O181" s="50"/>
      <c r="P181" s="50">
        <v>0</v>
      </c>
      <c r="Q181" s="50"/>
      <c r="R181" s="51">
        <f t="shared" si="20"/>
        <v>0</v>
      </c>
      <c r="S181" s="51"/>
    </row>
    <row r="182" spans="1:19" s="25" customFormat="1" ht="13.5" customHeight="1">
      <c r="A182" s="53"/>
      <c r="B182" s="47"/>
      <c r="C182" s="54"/>
      <c r="D182" s="54"/>
      <c r="E182" s="47" t="s">
        <v>6</v>
      </c>
      <c r="F182" s="47"/>
      <c r="G182" s="47"/>
      <c r="H182" s="48">
        <v>0</v>
      </c>
      <c r="I182" s="49"/>
      <c r="J182" s="29">
        <v>0</v>
      </c>
      <c r="K182" s="38">
        <f t="shared" si="19"/>
        <v>0</v>
      </c>
      <c r="L182" s="50">
        <v>950</v>
      </c>
      <c r="M182" s="50"/>
      <c r="N182" s="50"/>
      <c r="O182" s="50"/>
      <c r="P182" s="50">
        <v>0</v>
      </c>
      <c r="Q182" s="50"/>
      <c r="R182" s="51">
        <f t="shared" si="20"/>
        <v>0</v>
      </c>
      <c r="S182" s="51"/>
    </row>
    <row r="183" spans="1:19" s="25" customFormat="1" ht="27" customHeight="1">
      <c r="A183" s="53" t="s">
        <v>17</v>
      </c>
      <c r="B183" s="47" t="s">
        <v>75</v>
      </c>
      <c r="C183" s="54"/>
      <c r="D183" s="54"/>
      <c r="E183" s="55" t="s">
        <v>2</v>
      </c>
      <c r="F183" s="55"/>
      <c r="G183" s="55"/>
      <c r="H183" s="56">
        <f>H184+H185+H186+H187</f>
        <v>0</v>
      </c>
      <c r="I183" s="49"/>
      <c r="J183" s="28">
        <f>J184+J185+J186+J187</f>
        <v>0</v>
      </c>
      <c r="K183" s="39">
        <f>IF(J183=0,0,J183/H183*100)</f>
        <v>0</v>
      </c>
      <c r="L183" s="57">
        <f>L184+L185+L186+L187</f>
        <v>11.44</v>
      </c>
      <c r="M183" s="57"/>
      <c r="N183" s="57"/>
      <c r="O183" s="57"/>
      <c r="P183" s="57">
        <f>P184+P185+P186+P187</f>
        <v>0</v>
      </c>
      <c r="Q183" s="57"/>
      <c r="R183" s="52">
        <f t="shared" si="20"/>
        <v>0</v>
      </c>
      <c r="S183" s="52"/>
    </row>
    <row r="184" spans="1:19" s="25" customFormat="1" ht="15">
      <c r="A184" s="53"/>
      <c r="B184" s="47"/>
      <c r="C184" s="54"/>
      <c r="D184" s="54"/>
      <c r="E184" s="47" t="s">
        <v>32</v>
      </c>
      <c r="F184" s="47"/>
      <c r="G184" s="47"/>
      <c r="H184" s="48">
        <v>0</v>
      </c>
      <c r="I184" s="49"/>
      <c r="J184" s="29">
        <v>0</v>
      </c>
      <c r="K184" s="38">
        <f>IF(H184=0,0,J184/H184*100)</f>
        <v>0</v>
      </c>
      <c r="L184" s="50">
        <v>0</v>
      </c>
      <c r="M184" s="50"/>
      <c r="N184" s="50"/>
      <c r="O184" s="50"/>
      <c r="P184" s="50">
        <v>0</v>
      </c>
      <c r="Q184" s="50"/>
      <c r="R184" s="51">
        <f t="shared" si="20"/>
        <v>0</v>
      </c>
      <c r="S184" s="51"/>
    </row>
    <row r="185" spans="1:19" s="25" customFormat="1" ht="15">
      <c r="A185" s="53"/>
      <c r="B185" s="47"/>
      <c r="C185" s="54"/>
      <c r="D185" s="54"/>
      <c r="E185" s="47" t="s">
        <v>4</v>
      </c>
      <c r="F185" s="47"/>
      <c r="G185" s="47"/>
      <c r="H185" s="48">
        <v>0</v>
      </c>
      <c r="I185" s="49"/>
      <c r="J185" s="29">
        <v>0</v>
      </c>
      <c r="K185" s="38">
        <f>IF(H185=0,0,J185/H185*100)</f>
        <v>0</v>
      </c>
      <c r="L185" s="50">
        <v>0</v>
      </c>
      <c r="M185" s="50"/>
      <c r="N185" s="50"/>
      <c r="O185" s="50"/>
      <c r="P185" s="50">
        <v>0</v>
      </c>
      <c r="Q185" s="50"/>
      <c r="R185" s="51">
        <f t="shared" si="20"/>
        <v>0</v>
      </c>
      <c r="S185" s="51"/>
    </row>
    <row r="186" spans="1:19" s="25" customFormat="1" ht="15">
      <c r="A186" s="53"/>
      <c r="B186" s="47"/>
      <c r="C186" s="54"/>
      <c r="D186" s="54"/>
      <c r="E186" s="47" t="s">
        <v>5</v>
      </c>
      <c r="F186" s="47"/>
      <c r="G186" s="47"/>
      <c r="H186" s="48">
        <v>0</v>
      </c>
      <c r="I186" s="49"/>
      <c r="J186" s="29">
        <v>0</v>
      </c>
      <c r="K186" s="38">
        <f>IF(H186=0,0,J186/H186*100)</f>
        <v>0</v>
      </c>
      <c r="L186" s="50">
        <v>0</v>
      </c>
      <c r="M186" s="50"/>
      <c r="N186" s="50"/>
      <c r="O186" s="50"/>
      <c r="P186" s="50">
        <v>0</v>
      </c>
      <c r="Q186" s="50"/>
      <c r="R186" s="51">
        <f t="shared" si="20"/>
        <v>0</v>
      </c>
      <c r="S186" s="51"/>
    </row>
    <row r="187" spans="1:19" s="25" customFormat="1" ht="15">
      <c r="A187" s="53"/>
      <c r="B187" s="47"/>
      <c r="C187" s="54"/>
      <c r="D187" s="54"/>
      <c r="E187" s="47" t="s">
        <v>6</v>
      </c>
      <c r="F187" s="47"/>
      <c r="G187" s="47"/>
      <c r="H187" s="48">
        <v>0</v>
      </c>
      <c r="I187" s="49"/>
      <c r="J187" s="29">
        <v>0</v>
      </c>
      <c r="K187" s="38">
        <f>IF(H187=0,0,J187/H187*100)</f>
        <v>0</v>
      </c>
      <c r="L187" s="50">
        <v>11.44</v>
      </c>
      <c r="M187" s="50"/>
      <c r="N187" s="50"/>
      <c r="O187" s="50"/>
      <c r="P187" s="50">
        <v>0</v>
      </c>
      <c r="Q187" s="50"/>
      <c r="R187" s="51">
        <f t="shared" si="20"/>
        <v>0</v>
      </c>
      <c r="S187" s="51"/>
    </row>
    <row r="188" spans="1:19" ht="15">
      <c r="A188" s="149" t="s">
        <v>18</v>
      </c>
      <c r="B188" s="92" t="s">
        <v>55</v>
      </c>
      <c r="C188" s="148"/>
      <c r="D188" s="148"/>
      <c r="E188" s="92" t="s">
        <v>2</v>
      </c>
      <c r="F188" s="92"/>
      <c r="G188" s="92"/>
      <c r="H188" s="100">
        <f>H189+H190+H191+H192</f>
        <v>4038.6699999999996</v>
      </c>
      <c r="I188" s="97"/>
      <c r="J188" s="10">
        <f>J189+J190+J191+J192</f>
        <v>2903.1099999999997</v>
      </c>
      <c r="K188" s="11">
        <f>J188/H188*100</f>
        <v>71.88282281047968</v>
      </c>
      <c r="L188" s="93">
        <f>L189+L190+L191+L192</f>
        <v>14883.509999999998</v>
      </c>
      <c r="M188" s="93"/>
      <c r="N188" s="93"/>
      <c r="O188" s="93"/>
      <c r="P188" s="93">
        <f>P189+P190+P191+P192</f>
        <v>8322.39</v>
      </c>
      <c r="Q188" s="93"/>
      <c r="R188" s="124">
        <f>P188/L188*100</f>
        <v>55.91685025911227</v>
      </c>
      <c r="S188" s="124"/>
    </row>
    <row r="189" spans="1:19" ht="15">
      <c r="A189" s="149"/>
      <c r="B189" s="148"/>
      <c r="C189" s="148"/>
      <c r="D189" s="148"/>
      <c r="E189" s="92" t="s">
        <v>32</v>
      </c>
      <c r="F189" s="92"/>
      <c r="G189" s="92"/>
      <c r="H189" s="96">
        <f>H194+H199+H204+H209+H214</f>
        <v>0</v>
      </c>
      <c r="I189" s="97"/>
      <c r="J189" s="13">
        <f>J194+J199+J204+J209+J214</f>
        <v>0</v>
      </c>
      <c r="K189" s="14">
        <v>0</v>
      </c>
      <c r="L189" s="95">
        <f>L194+L199+L204+L209+L214</f>
        <v>0</v>
      </c>
      <c r="M189" s="95"/>
      <c r="N189" s="95"/>
      <c r="O189" s="95"/>
      <c r="P189" s="95">
        <f>P194+P199+P204+P214</f>
        <v>0</v>
      </c>
      <c r="Q189" s="95"/>
      <c r="R189" s="94">
        <v>0</v>
      </c>
      <c r="S189" s="94"/>
    </row>
    <row r="190" spans="1:19" ht="15">
      <c r="A190" s="149"/>
      <c r="B190" s="148"/>
      <c r="C190" s="148"/>
      <c r="D190" s="148"/>
      <c r="E190" s="92" t="s">
        <v>4</v>
      </c>
      <c r="F190" s="92"/>
      <c r="G190" s="92"/>
      <c r="H190" s="96">
        <f>H195+H200+H205+H210+H215</f>
        <v>495.93</v>
      </c>
      <c r="I190" s="97"/>
      <c r="J190" s="13">
        <f>J195+J200+J205+J210+J215</f>
        <v>431.78</v>
      </c>
      <c r="K190" s="14">
        <v>0</v>
      </c>
      <c r="L190" s="95">
        <f>L195+L200+L205+L210+L215</f>
        <v>1719</v>
      </c>
      <c r="M190" s="95"/>
      <c r="N190" s="95"/>
      <c r="O190" s="95"/>
      <c r="P190" s="95">
        <f>P195+P200+P205+P210+P215</f>
        <v>1130.6499999999999</v>
      </c>
      <c r="Q190" s="95"/>
      <c r="R190" s="94">
        <v>0</v>
      </c>
      <c r="S190" s="94"/>
    </row>
    <row r="191" spans="1:19" ht="15">
      <c r="A191" s="149"/>
      <c r="B191" s="148"/>
      <c r="C191" s="148"/>
      <c r="D191" s="148"/>
      <c r="E191" s="92" t="s">
        <v>5</v>
      </c>
      <c r="F191" s="92"/>
      <c r="G191" s="92"/>
      <c r="H191" s="96">
        <v>0</v>
      </c>
      <c r="I191" s="97"/>
      <c r="J191" s="13">
        <v>0</v>
      </c>
      <c r="K191" s="14">
        <v>0</v>
      </c>
      <c r="L191" s="95">
        <f>L196</f>
        <v>0</v>
      </c>
      <c r="M191" s="95"/>
      <c r="N191" s="95"/>
      <c r="O191" s="95"/>
      <c r="P191" s="95">
        <f>P196+P226</f>
        <v>0</v>
      </c>
      <c r="Q191" s="95"/>
      <c r="R191" s="94">
        <v>0</v>
      </c>
      <c r="S191" s="94"/>
    </row>
    <row r="192" spans="1:19" ht="84.75" customHeight="1">
      <c r="A192" s="149"/>
      <c r="B192" s="148"/>
      <c r="C192" s="148"/>
      <c r="D192" s="148"/>
      <c r="E192" s="92" t="s">
        <v>6</v>
      </c>
      <c r="F192" s="92"/>
      <c r="G192" s="92"/>
      <c r="H192" s="96">
        <f>H197+H202+H207+H212+H217</f>
        <v>3542.74</v>
      </c>
      <c r="I192" s="97"/>
      <c r="J192" s="13">
        <f>J197+J202+J207+J212+J217</f>
        <v>2471.33</v>
      </c>
      <c r="K192" s="14">
        <f>J192/H192*100</f>
        <v>69.75758875898316</v>
      </c>
      <c r="L192" s="95">
        <f>L197+L202+L207+L212+L217</f>
        <v>13164.509999999998</v>
      </c>
      <c r="M192" s="95"/>
      <c r="N192" s="95"/>
      <c r="O192" s="95"/>
      <c r="P192" s="95">
        <f>P197+P202+P207+P212+P217</f>
        <v>7191.74</v>
      </c>
      <c r="Q192" s="95"/>
      <c r="R192" s="94">
        <f>P192/L192*100</f>
        <v>54.62975834269563</v>
      </c>
      <c r="S192" s="94"/>
    </row>
    <row r="193" spans="1:19" s="4" customFormat="1" ht="15">
      <c r="A193" s="53" t="s">
        <v>19</v>
      </c>
      <c r="B193" s="47" t="s">
        <v>58</v>
      </c>
      <c r="C193" s="54"/>
      <c r="D193" s="54"/>
      <c r="E193" s="55" t="s">
        <v>2</v>
      </c>
      <c r="F193" s="55"/>
      <c r="G193" s="55"/>
      <c r="H193" s="56">
        <f>H194+H195+H196+H197</f>
        <v>2293.79</v>
      </c>
      <c r="I193" s="49"/>
      <c r="J193" s="28">
        <f>J194+J195+J196+J197</f>
        <v>1381.21</v>
      </c>
      <c r="K193" s="39">
        <f>J193/H193*100</f>
        <v>60.2151897078634</v>
      </c>
      <c r="L193" s="57">
        <f>L194+L195+L196+L197</f>
        <v>8800.46</v>
      </c>
      <c r="M193" s="57"/>
      <c r="N193" s="57"/>
      <c r="O193" s="57"/>
      <c r="P193" s="57">
        <f>P194+P195+P196+P197</f>
        <v>4059.16</v>
      </c>
      <c r="Q193" s="57"/>
      <c r="R193" s="52">
        <f>P193/L193*100</f>
        <v>46.12440713326349</v>
      </c>
      <c r="S193" s="52"/>
    </row>
    <row r="194" spans="1:19" s="4" customFormat="1" ht="15">
      <c r="A194" s="53"/>
      <c r="B194" s="47"/>
      <c r="C194" s="54"/>
      <c r="D194" s="54"/>
      <c r="E194" s="47" t="s">
        <v>32</v>
      </c>
      <c r="F194" s="47"/>
      <c r="G194" s="47"/>
      <c r="H194" s="48">
        <v>0</v>
      </c>
      <c r="I194" s="49"/>
      <c r="J194" s="29">
        <v>0</v>
      </c>
      <c r="K194" s="38">
        <f>IF(H194=0,0,J194/H194*100)</f>
        <v>0</v>
      </c>
      <c r="L194" s="50">
        <v>0</v>
      </c>
      <c r="M194" s="50"/>
      <c r="N194" s="50"/>
      <c r="O194" s="50"/>
      <c r="P194" s="50">
        <v>0</v>
      </c>
      <c r="Q194" s="50"/>
      <c r="R194" s="51">
        <f>IF(L194=0,0,P194/L194*100)</f>
        <v>0</v>
      </c>
      <c r="S194" s="51"/>
    </row>
    <row r="195" spans="1:19" s="4" customFormat="1" ht="15">
      <c r="A195" s="53"/>
      <c r="B195" s="47"/>
      <c r="C195" s="54"/>
      <c r="D195" s="54"/>
      <c r="E195" s="47" t="s">
        <v>4</v>
      </c>
      <c r="F195" s="47"/>
      <c r="G195" s="47"/>
      <c r="H195" s="48">
        <v>0</v>
      </c>
      <c r="I195" s="49"/>
      <c r="J195" s="29">
        <v>0</v>
      </c>
      <c r="K195" s="38">
        <f>IF(H195=0,0,J195/H195*100)</f>
        <v>0</v>
      </c>
      <c r="L195" s="50">
        <v>0</v>
      </c>
      <c r="M195" s="50"/>
      <c r="N195" s="50"/>
      <c r="O195" s="50"/>
      <c r="P195" s="50">
        <v>0</v>
      </c>
      <c r="Q195" s="50"/>
      <c r="R195" s="51">
        <f>IF(L195=0,0,P195/L195*100)</f>
        <v>0</v>
      </c>
      <c r="S195" s="51"/>
    </row>
    <row r="196" spans="1:19" s="4" customFormat="1" ht="15">
      <c r="A196" s="53"/>
      <c r="B196" s="47"/>
      <c r="C196" s="54"/>
      <c r="D196" s="54"/>
      <c r="E196" s="47" t="s">
        <v>5</v>
      </c>
      <c r="F196" s="47"/>
      <c r="G196" s="47"/>
      <c r="H196" s="48">
        <v>0</v>
      </c>
      <c r="I196" s="49"/>
      <c r="J196" s="29">
        <v>0</v>
      </c>
      <c r="K196" s="38">
        <f>IF(H196=0,0,J196/H196*100)</f>
        <v>0</v>
      </c>
      <c r="L196" s="50">
        <v>0</v>
      </c>
      <c r="M196" s="50"/>
      <c r="N196" s="50"/>
      <c r="O196" s="50"/>
      <c r="P196" s="50">
        <v>0</v>
      </c>
      <c r="Q196" s="50"/>
      <c r="R196" s="51">
        <f>IF(L196=0,0,P196/L196*100)</f>
        <v>0</v>
      </c>
      <c r="S196" s="51"/>
    </row>
    <row r="197" spans="1:19" s="4" customFormat="1" ht="15">
      <c r="A197" s="53"/>
      <c r="B197" s="47"/>
      <c r="C197" s="54"/>
      <c r="D197" s="54"/>
      <c r="E197" s="47" t="s">
        <v>6</v>
      </c>
      <c r="F197" s="47"/>
      <c r="G197" s="47"/>
      <c r="H197" s="48">
        <v>2293.79</v>
      </c>
      <c r="I197" s="49"/>
      <c r="J197" s="29">
        <v>1381.21</v>
      </c>
      <c r="K197" s="38">
        <f>J197/H197*100</f>
        <v>60.2151897078634</v>
      </c>
      <c r="L197" s="50">
        <v>8800.46</v>
      </c>
      <c r="M197" s="50"/>
      <c r="N197" s="50"/>
      <c r="O197" s="50"/>
      <c r="P197" s="50">
        <v>4059.16</v>
      </c>
      <c r="Q197" s="50"/>
      <c r="R197" s="51">
        <f>P197/L197*100</f>
        <v>46.12440713326349</v>
      </c>
      <c r="S197" s="51"/>
    </row>
    <row r="198" spans="1:19" s="4" customFormat="1" ht="15">
      <c r="A198" s="53" t="s">
        <v>20</v>
      </c>
      <c r="B198" s="47" t="s">
        <v>59</v>
      </c>
      <c r="C198" s="54"/>
      <c r="D198" s="54"/>
      <c r="E198" s="55" t="s">
        <v>2</v>
      </c>
      <c r="F198" s="55"/>
      <c r="G198" s="55"/>
      <c r="H198" s="56">
        <f>H199+H200+H201+H202</f>
        <v>495.92</v>
      </c>
      <c r="I198" s="49"/>
      <c r="J198" s="28">
        <f>J199+J200+J201+J202</f>
        <v>411.5</v>
      </c>
      <c r="K198" s="39">
        <f>J198/H198*100</f>
        <v>82.97709307952896</v>
      </c>
      <c r="L198" s="57">
        <f>L199+L200+L201+L202</f>
        <v>1868.65</v>
      </c>
      <c r="M198" s="57"/>
      <c r="N198" s="57"/>
      <c r="O198" s="57"/>
      <c r="P198" s="57">
        <f>P199+P200+P201+P202</f>
        <v>1283.91</v>
      </c>
      <c r="Q198" s="57"/>
      <c r="R198" s="52">
        <f>P198/L198*100</f>
        <v>68.7078907232494</v>
      </c>
      <c r="S198" s="52"/>
    </row>
    <row r="199" spans="1:19" s="4" customFormat="1" ht="15">
      <c r="A199" s="53"/>
      <c r="B199" s="47"/>
      <c r="C199" s="54"/>
      <c r="D199" s="54"/>
      <c r="E199" s="47" t="s">
        <v>32</v>
      </c>
      <c r="F199" s="47"/>
      <c r="G199" s="47"/>
      <c r="H199" s="48">
        <v>0</v>
      </c>
      <c r="I199" s="49"/>
      <c r="J199" s="29">
        <v>0</v>
      </c>
      <c r="K199" s="38">
        <f>IF(H199=0,0,J199/H199*100)</f>
        <v>0</v>
      </c>
      <c r="L199" s="50">
        <v>0</v>
      </c>
      <c r="M199" s="50"/>
      <c r="N199" s="50"/>
      <c r="O199" s="50"/>
      <c r="P199" s="50">
        <v>0</v>
      </c>
      <c r="Q199" s="50"/>
      <c r="R199" s="51">
        <f>IF(L199=0,0,P199/L199*100)</f>
        <v>0</v>
      </c>
      <c r="S199" s="51"/>
    </row>
    <row r="200" spans="1:19" s="4" customFormat="1" ht="15">
      <c r="A200" s="53"/>
      <c r="B200" s="47"/>
      <c r="C200" s="54"/>
      <c r="D200" s="54"/>
      <c r="E200" s="47" t="s">
        <v>4</v>
      </c>
      <c r="F200" s="47"/>
      <c r="G200" s="47"/>
      <c r="H200" s="48">
        <v>0</v>
      </c>
      <c r="I200" s="49"/>
      <c r="J200" s="29">
        <v>0</v>
      </c>
      <c r="K200" s="38">
        <f>IF(H200=0,0,J200/H200*100)</f>
        <v>0</v>
      </c>
      <c r="L200" s="50">
        <v>0</v>
      </c>
      <c r="M200" s="50"/>
      <c r="N200" s="50"/>
      <c r="O200" s="50"/>
      <c r="P200" s="50">
        <v>0</v>
      </c>
      <c r="Q200" s="50"/>
      <c r="R200" s="51">
        <f>IF(L200=0,0,P200/L200*100)</f>
        <v>0</v>
      </c>
      <c r="S200" s="51"/>
    </row>
    <row r="201" spans="1:19" s="4" customFormat="1" ht="15">
      <c r="A201" s="53"/>
      <c r="B201" s="47"/>
      <c r="C201" s="54"/>
      <c r="D201" s="54"/>
      <c r="E201" s="47" t="s">
        <v>5</v>
      </c>
      <c r="F201" s="47"/>
      <c r="G201" s="47"/>
      <c r="H201" s="48">
        <v>0</v>
      </c>
      <c r="I201" s="49"/>
      <c r="J201" s="29">
        <v>0</v>
      </c>
      <c r="K201" s="38">
        <f>IF(H201=0,0,J201/H201*100)</f>
        <v>0</v>
      </c>
      <c r="L201" s="50">
        <v>0</v>
      </c>
      <c r="M201" s="50"/>
      <c r="N201" s="50"/>
      <c r="O201" s="50"/>
      <c r="P201" s="50">
        <v>0</v>
      </c>
      <c r="Q201" s="50"/>
      <c r="R201" s="51">
        <f>IF(L201=0,0,P201/L201*100)</f>
        <v>0</v>
      </c>
      <c r="S201" s="51"/>
    </row>
    <row r="202" spans="1:19" s="4" customFormat="1" ht="15">
      <c r="A202" s="53"/>
      <c r="B202" s="47"/>
      <c r="C202" s="54"/>
      <c r="D202" s="54"/>
      <c r="E202" s="47" t="s">
        <v>6</v>
      </c>
      <c r="F202" s="47"/>
      <c r="G202" s="47"/>
      <c r="H202" s="48">
        <v>495.92</v>
      </c>
      <c r="I202" s="49"/>
      <c r="J202" s="29">
        <v>411.5</v>
      </c>
      <c r="K202" s="38">
        <f>J202/H202*100</f>
        <v>82.97709307952896</v>
      </c>
      <c r="L202" s="50">
        <v>1868.65</v>
      </c>
      <c r="M202" s="50"/>
      <c r="N202" s="50"/>
      <c r="O202" s="50"/>
      <c r="P202" s="50">
        <v>1283.91</v>
      </c>
      <c r="Q202" s="50"/>
      <c r="R202" s="51">
        <f>P202/L202*100</f>
        <v>68.7078907232494</v>
      </c>
      <c r="S202" s="51"/>
    </row>
    <row r="203" spans="1:19" s="4" customFormat="1" ht="15">
      <c r="A203" s="53" t="s">
        <v>21</v>
      </c>
      <c r="B203" s="47" t="s">
        <v>67</v>
      </c>
      <c r="C203" s="54"/>
      <c r="D203" s="54"/>
      <c r="E203" s="55" t="s">
        <v>2</v>
      </c>
      <c r="F203" s="55"/>
      <c r="G203" s="55"/>
      <c r="H203" s="56">
        <f>H204+H205+H206+H207</f>
        <v>257.1</v>
      </c>
      <c r="I203" s="49"/>
      <c r="J203" s="28">
        <f>J204+J205+J206+J207</f>
        <v>246.84</v>
      </c>
      <c r="K203" s="39">
        <f>J203/H203*100</f>
        <v>96.00933488914818</v>
      </c>
      <c r="L203" s="57">
        <f>L204+L205+L206+L207</f>
        <v>776.4</v>
      </c>
      <c r="M203" s="57"/>
      <c r="N203" s="57"/>
      <c r="O203" s="57"/>
      <c r="P203" s="57">
        <f>P204+P205+P206+P207</f>
        <v>718.02</v>
      </c>
      <c r="Q203" s="57"/>
      <c r="R203" s="52">
        <f>P203/L203*100</f>
        <v>92.4806800618238</v>
      </c>
      <c r="S203" s="52"/>
    </row>
    <row r="204" spans="1:19" s="4" customFormat="1" ht="15">
      <c r="A204" s="53"/>
      <c r="B204" s="47"/>
      <c r="C204" s="54"/>
      <c r="D204" s="54"/>
      <c r="E204" s="47" t="s">
        <v>32</v>
      </c>
      <c r="F204" s="47"/>
      <c r="G204" s="47"/>
      <c r="H204" s="48">
        <v>0</v>
      </c>
      <c r="I204" s="49"/>
      <c r="J204" s="29">
        <v>0</v>
      </c>
      <c r="K204" s="38">
        <f>IF(H204=0,0,J204/H204*100)</f>
        <v>0</v>
      </c>
      <c r="L204" s="50">
        <v>0</v>
      </c>
      <c r="M204" s="50"/>
      <c r="N204" s="50"/>
      <c r="O204" s="50"/>
      <c r="P204" s="50">
        <v>0</v>
      </c>
      <c r="Q204" s="50"/>
      <c r="R204" s="51">
        <f>IF(L204=0,0,P204/L204*100)</f>
        <v>0</v>
      </c>
      <c r="S204" s="51"/>
    </row>
    <row r="205" spans="1:19" s="4" customFormat="1" ht="15">
      <c r="A205" s="53"/>
      <c r="B205" s="47"/>
      <c r="C205" s="54"/>
      <c r="D205" s="54"/>
      <c r="E205" s="47" t="s">
        <v>4</v>
      </c>
      <c r="F205" s="47"/>
      <c r="G205" s="47"/>
      <c r="H205" s="48">
        <v>0</v>
      </c>
      <c r="I205" s="49"/>
      <c r="J205" s="29">
        <v>0</v>
      </c>
      <c r="K205" s="38">
        <f>IF(H205=0,0,J205/H205*100)</f>
        <v>0</v>
      </c>
      <c r="L205" s="50">
        <v>0</v>
      </c>
      <c r="M205" s="50"/>
      <c r="N205" s="50"/>
      <c r="O205" s="50"/>
      <c r="P205" s="50">
        <v>0</v>
      </c>
      <c r="Q205" s="50"/>
      <c r="R205" s="51">
        <f>IF(L205=0,0,P205/L205*100)</f>
        <v>0</v>
      </c>
      <c r="S205" s="51"/>
    </row>
    <row r="206" spans="1:19" s="4" customFormat="1" ht="15">
      <c r="A206" s="53"/>
      <c r="B206" s="47"/>
      <c r="C206" s="54"/>
      <c r="D206" s="54"/>
      <c r="E206" s="47" t="s">
        <v>5</v>
      </c>
      <c r="F206" s="47"/>
      <c r="G206" s="47"/>
      <c r="H206" s="48">
        <v>0</v>
      </c>
      <c r="I206" s="49"/>
      <c r="J206" s="29">
        <v>0</v>
      </c>
      <c r="K206" s="38">
        <f>IF(H206=0,0,J206/H206*100)</f>
        <v>0</v>
      </c>
      <c r="L206" s="50">
        <v>0</v>
      </c>
      <c r="M206" s="50"/>
      <c r="N206" s="50"/>
      <c r="O206" s="50"/>
      <c r="P206" s="50">
        <v>0</v>
      </c>
      <c r="Q206" s="50"/>
      <c r="R206" s="51">
        <f>IF(L206=0,0,P206/L206*100)</f>
        <v>0</v>
      </c>
      <c r="S206" s="51"/>
    </row>
    <row r="207" spans="1:19" s="4" customFormat="1" ht="15">
      <c r="A207" s="53"/>
      <c r="B207" s="47"/>
      <c r="C207" s="54"/>
      <c r="D207" s="54"/>
      <c r="E207" s="47" t="s">
        <v>6</v>
      </c>
      <c r="F207" s="47"/>
      <c r="G207" s="47"/>
      <c r="H207" s="48">
        <v>257.1</v>
      </c>
      <c r="I207" s="49"/>
      <c r="J207" s="29">
        <v>246.84</v>
      </c>
      <c r="K207" s="38">
        <f aca="true" t="shared" si="21" ref="K207:K212">IF(H207=0,0,J207/H207*100)</f>
        <v>96.00933488914818</v>
      </c>
      <c r="L207" s="50">
        <v>776.4</v>
      </c>
      <c r="M207" s="50"/>
      <c r="N207" s="50"/>
      <c r="O207" s="50"/>
      <c r="P207" s="50">
        <v>718.02</v>
      </c>
      <c r="Q207" s="50"/>
      <c r="R207" s="51">
        <f>P207/L207*100</f>
        <v>92.4806800618238</v>
      </c>
      <c r="S207" s="51"/>
    </row>
    <row r="208" spans="1:19" s="4" customFormat="1" ht="15">
      <c r="A208" s="53" t="s">
        <v>56</v>
      </c>
      <c r="B208" s="58" t="s">
        <v>76</v>
      </c>
      <c r="C208" s="59"/>
      <c r="D208" s="59"/>
      <c r="E208" s="55" t="s">
        <v>2</v>
      </c>
      <c r="F208" s="55"/>
      <c r="G208" s="55"/>
      <c r="H208" s="56">
        <f>H209+H210+H211+H212</f>
        <v>26.04</v>
      </c>
      <c r="I208" s="49"/>
      <c r="J208" s="28">
        <f>J209+J210+J211+J212</f>
        <v>26.04</v>
      </c>
      <c r="K208" s="39">
        <f t="shared" si="21"/>
        <v>100</v>
      </c>
      <c r="L208" s="57">
        <f>L209+L210+L211+L212</f>
        <v>78.12</v>
      </c>
      <c r="M208" s="57"/>
      <c r="N208" s="57"/>
      <c r="O208" s="57"/>
      <c r="P208" s="57">
        <f>P209+P210+P211+P212</f>
        <v>52.08</v>
      </c>
      <c r="Q208" s="57"/>
      <c r="R208" s="52">
        <f>P208/L208*100</f>
        <v>66.66666666666666</v>
      </c>
      <c r="S208" s="52"/>
    </row>
    <row r="209" spans="1:19" s="4" customFormat="1" ht="15">
      <c r="A209" s="53"/>
      <c r="B209" s="58"/>
      <c r="C209" s="59"/>
      <c r="D209" s="59"/>
      <c r="E209" s="47" t="s">
        <v>32</v>
      </c>
      <c r="F209" s="47"/>
      <c r="G209" s="47"/>
      <c r="H209" s="48">
        <v>0</v>
      </c>
      <c r="I209" s="49"/>
      <c r="J209" s="29">
        <v>0</v>
      </c>
      <c r="K209" s="38">
        <f t="shared" si="21"/>
        <v>0</v>
      </c>
      <c r="L209" s="50">
        <v>0</v>
      </c>
      <c r="M209" s="50"/>
      <c r="N209" s="50"/>
      <c r="O209" s="50"/>
      <c r="P209" s="50">
        <v>0</v>
      </c>
      <c r="Q209" s="50"/>
      <c r="R209" s="51">
        <f>IF(L209=0,0,P209/L209*100)</f>
        <v>0</v>
      </c>
      <c r="S209" s="51"/>
    </row>
    <row r="210" spans="1:19" s="4" customFormat="1" ht="15">
      <c r="A210" s="53"/>
      <c r="B210" s="58"/>
      <c r="C210" s="59"/>
      <c r="D210" s="59"/>
      <c r="E210" s="47" t="s">
        <v>4</v>
      </c>
      <c r="F210" s="47"/>
      <c r="G210" s="47"/>
      <c r="H210" s="48">
        <v>13.02</v>
      </c>
      <c r="I210" s="49"/>
      <c r="J210" s="29">
        <v>13.02</v>
      </c>
      <c r="K210" s="38">
        <f t="shared" si="21"/>
        <v>100</v>
      </c>
      <c r="L210" s="50">
        <v>39.06</v>
      </c>
      <c r="M210" s="50"/>
      <c r="N210" s="50"/>
      <c r="O210" s="50"/>
      <c r="P210" s="50">
        <v>26.04</v>
      </c>
      <c r="Q210" s="50"/>
      <c r="R210" s="51">
        <f>P210/L210*100</f>
        <v>66.66666666666666</v>
      </c>
      <c r="S210" s="51"/>
    </row>
    <row r="211" spans="1:19" s="4" customFormat="1" ht="15">
      <c r="A211" s="53"/>
      <c r="B211" s="58"/>
      <c r="C211" s="59"/>
      <c r="D211" s="59"/>
      <c r="E211" s="47" t="s">
        <v>5</v>
      </c>
      <c r="F211" s="47"/>
      <c r="G211" s="47"/>
      <c r="H211" s="48">
        <v>0</v>
      </c>
      <c r="I211" s="49"/>
      <c r="J211" s="29">
        <v>0</v>
      </c>
      <c r="K211" s="38">
        <f t="shared" si="21"/>
        <v>0</v>
      </c>
      <c r="L211" s="50">
        <v>0</v>
      </c>
      <c r="M211" s="50"/>
      <c r="N211" s="50"/>
      <c r="O211" s="50"/>
      <c r="P211" s="50">
        <v>0</v>
      </c>
      <c r="Q211" s="50"/>
      <c r="R211" s="51">
        <f>IF(L211=0,0,P211/L211*100)</f>
        <v>0</v>
      </c>
      <c r="S211" s="51"/>
    </row>
    <row r="212" spans="1:19" s="4" customFormat="1" ht="54.75" customHeight="1">
      <c r="A212" s="53"/>
      <c r="B212" s="58"/>
      <c r="C212" s="59"/>
      <c r="D212" s="59"/>
      <c r="E212" s="47" t="s">
        <v>6</v>
      </c>
      <c r="F212" s="47"/>
      <c r="G212" s="47"/>
      <c r="H212" s="48">
        <v>13.02</v>
      </c>
      <c r="I212" s="49"/>
      <c r="J212" s="29">
        <v>13.02</v>
      </c>
      <c r="K212" s="38">
        <f t="shared" si="21"/>
        <v>100</v>
      </c>
      <c r="L212" s="50">
        <v>39.06</v>
      </c>
      <c r="M212" s="50"/>
      <c r="N212" s="50"/>
      <c r="O212" s="50"/>
      <c r="P212" s="50">
        <v>26.04</v>
      </c>
      <c r="Q212" s="50"/>
      <c r="R212" s="51">
        <f>P212/L212*100</f>
        <v>66.66666666666666</v>
      </c>
      <c r="S212" s="51"/>
    </row>
    <row r="213" spans="1:19" s="4" customFormat="1" ht="17.25" customHeight="1">
      <c r="A213" s="53" t="s">
        <v>57</v>
      </c>
      <c r="B213" s="58" t="s">
        <v>80</v>
      </c>
      <c r="C213" s="59"/>
      <c r="D213" s="59"/>
      <c r="E213" s="55" t="s">
        <v>2</v>
      </c>
      <c r="F213" s="55"/>
      <c r="G213" s="55"/>
      <c r="H213" s="56">
        <f>H214+H215+H216+H217</f>
        <v>965.82</v>
      </c>
      <c r="I213" s="49"/>
      <c r="J213" s="28">
        <f>J214+J215+J216+J217</f>
        <v>837.52</v>
      </c>
      <c r="K213" s="39">
        <f>J213/H213*100</f>
        <v>86.71595121244124</v>
      </c>
      <c r="L213" s="57">
        <f>L214+L215+L216+L217</f>
        <v>3359.88</v>
      </c>
      <c r="M213" s="57"/>
      <c r="N213" s="57"/>
      <c r="O213" s="57"/>
      <c r="P213" s="57">
        <f>P214+P215+P216+P217</f>
        <v>2209.22</v>
      </c>
      <c r="Q213" s="57"/>
      <c r="R213" s="52">
        <f>P213/L213*100</f>
        <v>65.752943557508</v>
      </c>
      <c r="S213" s="52"/>
    </row>
    <row r="214" spans="1:19" s="4" customFormat="1" ht="24" customHeight="1">
      <c r="A214" s="53"/>
      <c r="B214" s="58"/>
      <c r="C214" s="59"/>
      <c r="D214" s="59"/>
      <c r="E214" s="47" t="s">
        <v>32</v>
      </c>
      <c r="F214" s="47"/>
      <c r="G214" s="47"/>
      <c r="H214" s="48">
        <v>0</v>
      </c>
      <c r="I214" s="49"/>
      <c r="J214" s="29">
        <v>0</v>
      </c>
      <c r="K214" s="38">
        <f>IF(H214=0,0,J214/H214*100)</f>
        <v>0</v>
      </c>
      <c r="L214" s="50">
        <v>0</v>
      </c>
      <c r="M214" s="50"/>
      <c r="N214" s="50"/>
      <c r="O214" s="50"/>
      <c r="P214" s="50">
        <v>0</v>
      </c>
      <c r="Q214" s="50"/>
      <c r="R214" s="51">
        <f>IF(L214=0,0,P214/L214*100)</f>
        <v>0</v>
      </c>
      <c r="S214" s="51"/>
    </row>
    <row r="215" spans="1:19" s="4" customFormat="1" ht="21.75" customHeight="1">
      <c r="A215" s="53"/>
      <c r="B215" s="58"/>
      <c r="C215" s="59"/>
      <c r="D215" s="59"/>
      <c r="E215" s="47" t="s">
        <v>4</v>
      </c>
      <c r="F215" s="47"/>
      <c r="G215" s="47"/>
      <c r="H215" s="48">
        <v>482.91</v>
      </c>
      <c r="I215" s="49"/>
      <c r="J215" s="29">
        <v>418.76</v>
      </c>
      <c r="K215" s="38">
        <f>J215/H215*100</f>
        <v>86.71595121244124</v>
      </c>
      <c r="L215" s="50">
        <v>1679.94</v>
      </c>
      <c r="M215" s="50"/>
      <c r="N215" s="50"/>
      <c r="O215" s="50"/>
      <c r="P215" s="50">
        <v>1104.61</v>
      </c>
      <c r="Q215" s="50"/>
      <c r="R215" s="51">
        <f>P215/L215*100</f>
        <v>65.752943557508</v>
      </c>
      <c r="S215" s="51"/>
    </row>
    <row r="216" spans="1:19" s="4" customFormat="1" ht="24.75" customHeight="1">
      <c r="A216" s="53"/>
      <c r="B216" s="58"/>
      <c r="C216" s="59"/>
      <c r="D216" s="59"/>
      <c r="E216" s="47" t="s">
        <v>5</v>
      </c>
      <c r="F216" s="47"/>
      <c r="G216" s="47"/>
      <c r="H216" s="48">
        <v>0</v>
      </c>
      <c r="I216" s="49"/>
      <c r="J216" s="29">
        <v>0</v>
      </c>
      <c r="K216" s="38">
        <f>IF(H216=0,0,J216/H216*100)</f>
        <v>0</v>
      </c>
      <c r="L216" s="50">
        <v>0</v>
      </c>
      <c r="M216" s="50"/>
      <c r="N216" s="50"/>
      <c r="O216" s="50"/>
      <c r="P216" s="50">
        <v>0</v>
      </c>
      <c r="Q216" s="50"/>
      <c r="R216" s="51">
        <f>IF(L216=0,0,P216/L216*100)</f>
        <v>0</v>
      </c>
      <c r="S216" s="51"/>
    </row>
    <row r="217" spans="1:19" s="4" customFormat="1" ht="30" customHeight="1">
      <c r="A217" s="53"/>
      <c r="B217" s="58"/>
      <c r="C217" s="59"/>
      <c r="D217" s="59"/>
      <c r="E217" s="47" t="s">
        <v>6</v>
      </c>
      <c r="F217" s="47"/>
      <c r="G217" s="47"/>
      <c r="H217" s="48">
        <v>482.91</v>
      </c>
      <c r="I217" s="49"/>
      <c r="J217" s="29">
        <v>418.76</v>
      </c>
      <c r="K217" s="38">
        <f>J217/H217*100</f>
        <v>86.71595121244124</v>
      </c>
      <c r="L217" s="50">
        <v>1679.94</v>
      </c>
      <c r="M217" s="50"/>
      <c r="N217" s="50"/>
      <c r="O217" s="50"/>
      <c r="P217" s="50">
        <v>1104.61</v>
      </c>
      <c r="Q217" s="50"/>
      <c r="R217" s="51">
        <f>P217/L217*100</f>
        <v>65.752943557508</v>
      </c>
      <c r="S217" s="51"/>
    </row>
    <row r="218" spans="1:19" ht="14.25" customHeight="1">
      <c r="A218" s="152" t="s">
        <v>22</v>
      </c>
      <c r="B218" s="165" t="s">
        <v>60</v>
      </c>
      <c r="C218" s="166"/>
      <c r="D218" s="167"/>
      <c r="E218" s="108" t="s">
        <v>2</v>
      </c>
      <c r="F218" s="109"/>
      <c r="G218" s="110"/>
      <c r="H218" s="100">
        <f>H219+H220+H221+H222</f>
        <v>404.26</v>
      </c>
      <c r="I218" s="121"/>
      <c r="J218" s="10">
        <f>J219+J220+J221+J222</f>
        <v>532.28</v>
      </c>
      <c r="K218" s="11">
        <f>J218/H218*100</f>
        <v>131.66773858407953</v>
      </c>
      <c r="L218" s="100">
        <f>L219+L220+L221+L222</f>
        <v>2403.25</v>
      </c>
      <c r="M218" s="120"/>
      <c r="N218" s="120"/>
      <c r="O218" s="121"/>
      <c r="P218" s="100">
        <f>P219+P220+P221+P222</f>
        <v>1720.5</v>
      </c>
      <c r="Q218" s="121"/>
      <c r="R218" s="122">
        <f>P218/L218*100</f>
        <v>71.59055445750546</v>
      </c>
      <c r="S218" s="123"/>
    </row>
    <row r="219" spans="1:19" ht="14.25" customHeight="1">
      <c r="A219" s="153"/>
      <c r="B219" s="168"/>
      <c r="C219" s="169"/>
      <c r="D219" s="170"/>
      <c r="E219" s="108" t="s">
        <v>32</v>
      </c>
      <c r="F219" s="109"/>
      <c r="G219" s="110"/>
      <c r="H219" s="96">
        <f>H224+H229</f>
        <v>0</v>
      </c>
      <c r="I219" s="112"/>
      <c r="J219" s="13">
        <f>J224+J229</f>
        <v>0</v>
      </c>
      <c r="K219" s="14">
        <f>IF(H219=0,0,J219/H219*100)</f>
        <v>0</v>
      </c>
      <c r="L219" s="96">
        <f>L224+L229</f>
        <v>0</v>
      </c>
      <c r="M219" s="111"/>
      <c r="N219" s="111"/>
      <c r="O219" s="112"/>
      <c r="P219" s="96">
        <f>P224+P229</f>
        <v>0</v>
      </c>
      <c r="Q219" s="112"/>
      <c r="R219" s="98">
        <f>IF(L219=0,0,P219/L219*100)</f>
        <v>0</v>
      </c>
      <c r="S219" s="99"/>
    </row>
    <row r="220" spans="1:19" ht="14.25" customHeight="1">
      <c r="A220" s="153"/>
      <c r="B220" s="168"/>
      <c r="C220" s="169"/>
      <c r="D220" s="170"/>
      <c r="E220" s="108" t="s">
        <v>4</v>
      </c>
      <c r="F220" s="109"/>
      <c r="G220" s="110"/>
      <c r="H220" s="96">
        <f>H225+H230</f>
        <v>0</v>
      </c>
      <c r="I220" s="112"/>
      <c r="J220" s="13">
        <f>J225+J230</f>
        <v>0</v>
      </c>
      <c r="K220" s="14">
        <f>IF(H220=0,0,J220/H220*100)</f>
        <v>0</v>
      </c>
      <c r="L220" s="96">
        <f>L225+L230</f>
        <v>0</v>
      </c>
      <c r="M220" s="111"/>
      <c r="N220" s="111"/>
      <c r="O220" s="112"/>
      <c r="P220" s="96">
        <f>P225+P230</f>
        <v>0</v>
      </c>
      <c r="Q220" s="112"/>
      <c r="R220" s="98">
        <f>IF(L220=0,0,P220/L220*100)</f>
        <v>0</v>
      </c>
      <c r="S220" s="99"/>
    </row>
    <row r="221" spans="1:19" ht="14.25" customHeight="1">
      <c r="A221" s="153"/>
      <c r="B221" s="168"/>
      <c r="C221" s="169"/>
      <c r="D221" s="170"/>
      <c r="E221" s="108" t="s">
        <v>5</v>
      </c>
      <c r="F221" s="109"/>
      <c r="G221" s="110"/>
      <c r="H221" s="96">
        <v>0</v>
      </c>
      <c r="I221" s="112"/>
      <c r="J221" s="13">
        <v>0</v>
      </c>
      <c r="K221" s="14">
        <f>IF(H221=0,0,J221/H221*100)</f>
        <v>0</v>
      </c>
      <c r="L221" s="96">
        <f>L226</f>
        <v>0</v>
      </c>
      <c r="M221" s="111"/>
      <c r="N221" s="111"/>
      <c r="O221" s="112"/>
      <c r="P221" s="96">
        <f>P226</f>
        <v>0</v>
      </c>
      <c r="Q221" s="112"/>
      <c r="R221" s="98">
        <f>IF(L221=0,0,P221/L221*100)</f>
        <v>0</v>
      </c>
      <c r="S221" s="99"/>
    </row>
    <row r="222" spans="1:19" ht="83.25" customHeight="1">
      <c r="A222" s="154"/>
      <c r="B222" s="171"/>
      <c r="C222" s="172"/>
      <c r="D222" s="173"/>
      <c r="E222" s="108" t="s">
        <v>6</v>
      </c>
      <c r="F222" s="109"/>
      <c r="G222" s="110"/>
      <c r="H222" s="96">
        <f>H227+H232</f>
        <v>404.26</v>
      </c>
      <c r="I222" s="112"/>
      <c r="J222" s="13">
        <f>J227+J232</f>
        <v>532.28</v>
      </c>
      <c r="K222" s="14">
        <f>J222/H222*100</f>
        <v>131.66773858407953</v>
      </c>
      <c r="L222" s="96">
        <f>L227+L232</f>
        <v>2403.25</v>
      </c>
      <c r="M222" s="111"/>
      <c r="N222" s="111"/>
      <c r="O222" s="112"/>
      <c r="P222" s="96">
        <f>P227+P232</f>
        <v>1720.5</v>
      </c>
      <c r="Q222" s="112"/>
      <c r="R222" s="98">
        <f>P222/L222*100</f>
        <v>71.59055445750546</v>
      </c>
      <c r="S222" s="99"/>
    </row>
    <row r="223" spans="1:19" s="4" customFormat="1" ht="14.25" customHeight="1">
      <c r="A223" s="162" t="s">
        <v>23</v>
      </c>
      <c r="B223" s="180" t="s">
        <v>77</v>
      </c>
      <c r="C223" s="181"/>
      <c r="D223" s="182"/>
      <c r="E223" s="113" t="s">
        <v>2</v>
      </c>
      <c r="F223" s="114"/>
      <c r="G223" s="115"/>
      <c r="H223" s="56">
        <f>H224+H225+H226+H227</f>
        <v>404.26</v>
      </c>
      <c r="I223" s="117"/>
      <c r="J223" s="28">
        <f>J224+J225+J226+J227</f>
        <v>376.3</v>
      </c>
      <c r="K223" s="39">
        <f>J223/H223*100</f>
        <v>93.08365903131647</v>
      </c>
      <c r="L223" s="56">
        <f>L224+L225+L226+L227</f>
        <v>1845.08</v>
      </c>
      <c r="M223" s="116"/>
      <c r="N223" s="116"/>
      <c r="O223" s="117"/>
      <c r="P223" s="56">
        <f>P224+P225+P226+P227</f>
        <v>1179.06</v>
      </c>
      <c r="Q223" s="117"/>
      <c r="R223" s="118">
        <f>P223/L223*100</f>
        <v>63.902920198582166</v>
      </c>
      <c r="S223" s="119"/>
    </row>
    <row r="224" spans="1:19" s="4" customFormat="1" ht="14.25" customHeight="1">
      <c r="A224" s="163"/>
      <c r="B224" s="183"/>
      <c r="C224" s="184"/>
      <c r="D224" s="185"/>
      <c r="E224" s="101" t="s">
        <v>32</v>
      </c>
      <c r="F224" s="102"/>
      <c r="G224" s="103"/>
      <c r="H224" s="48">
        <v>0</v>
      </c>
      <c r="I224" s="105"/>
      <c r="J224" s="29">
        <v>0</v>
      </c>
      <c r="K224" s="38">
        <f>IF(H224=0,0,J224/H224*100)</f>
        <v>0</v>
      </c>
      <c r="L224" s="48">
        <v>0</v>
      </c>
      <c r="M224" s="104"/>
      <c r="N224" s="104"/>
      <c r="O224" s="105"/>
      <c r="P224" s="48">
        <v>0</v>
      </c>
      <c r="Q224" s="105"/>
      <c r="R224" s="106">
        <f>IF(L224=0,0,P224/L224*100)</f>
        <v>0</v>
      </c>
      <c r="S224" s="107"/>
    </row>
    <row r="225" spans="1:19" s="4" customFormat="1" ht="14.25" customHeight="1">
      <c r="A225" s="163"/>
      <c r="B225" s="183"/>
      <c r="C225" s="184"/>
      <c r="D225" s="185"/>
      <c r="E225" s="101" t="s">
        <v>4</v>
      </c>
      <c r="F225" s="102"/>
      <c r="G225" s="103"/>
      <c r="H225" s="48">
        <v>0</v>
      </c>
      <c r="I225" s="105"/>
      <c r="J225" s="29">
        <v>0</v>
      </c>
      <c r="K225" s="38">
        <f>IF(H225=0,0,J225/H225*100)</f>
        <v>0</v>
      </c>
      <c r="L225" s="48">
        <v>0</v>
      </c>
      <c r="M225" s="104"/>
      <c r="N225" s="104"/>
      <c r="O225" s="105"/>
      <c r="P225" s="48">
        <v>0</v>
      </c>
      <c r="Q225" s="105"/>
      <c r="R225" s="106">
        <f>IF(L225=0,0,P225/L225*100)</f>
        <v>0</v>
      </c>
      <c r="S225" s="107"/>
    </row>
    <row r="226" spans="1:19" s="4" customFormat="1" ht="14.25" customHeight="1">
      <c r="A226" s="163"/>
      <c r="B226" s="183"/>
      <c r="C226" s="184"/>
      <c r="D226" s="185"/>
      <c r="E226" s="101" t="s">
        <v>5</v>
      </c>
      <c r="F226" s="102"/>
      <c r="G226" s="103"/>
      <c r="H226" s="48">
        <v>0</v>
      </c>
      <c r="I226" s="105"/>
      <c r="J226" s="29">
        <v>0</v>
      </c>
      <c r="K226" s="38">
        <f>IF(H226=0,0,J226/H226*100)</f>
        <v>0</v>
      </c>
      <c r="L226" s="48">
        <v>0</v>
      </c>
      <c r="M226" s="104"/>
      <c r="N226" s="104"/>
      <c r="O226" s="105"/>
      <c r="P226" s="48">
        <v>0</v>
      </c>
      <c r="Q226" s="105"/>
      <c r="R226" s="106">
        <f>IF(L226=0,0,P226/L226*100)</f>
        <v>0</v>
      </c>
      <c r="S226" s="107"/>
    </row>
    <row r="227" spans="1:19" s="4" customFormat="1" ht="15">
      <c r="A227" s="164"/>
      <c r="B227" s="186"/>
      <c r="C227" s="187"/>
      <c r="D227" s="188"/>
      <c r="E227" s="101" t="s">
        <v>6</v>
      </c>
      <c r="F227" s="102"/>
      <c r="G227" s="103"/>
      <c r="H227" s="48">
        <v>404.26</v>
      </c>
      <c r="I227" s="105"/>
      <c r="J227" s="29">
        <v>376.3</v>
      </c>
      <c r="K227" s="38">
        <f>J227/H227*100</f>
        <v>93.08365903131647</v>
      </c>
      <c r="L227" s="48">
        <v>1845.08</v>
      </c>
      <c r="M227" s="104"/>
      <c r="N227" s="104"/>
      <c r="O227" s="105"/>
      <c r="P227" s="48">
        <v>1179.06</v>
      </c>
      <c r="Q227" s="105"/>
      <c r="R227" s="106">
        <f>P227/L227*100</f>
        <v>63.902920198582166</v>
      </c>
      <c r="S227" s="107"/>
    </row>
    <row r="228" spans="1:19" ht="15">
      <c r="A228" s="162" t="s">
        <v>61</v>
      </c>
      <c r="B228" s="180" t="s">
        <v>78</v>
      </c>
      <c r="C228" s="181"/>
      <c r="D228" s="182"/>
      <c r="E228" s="113" t="s">
        <v>2</v>
      </c>
      <c r="F228" s="114"/>
      <c r="G228" s="115"/>
      <c r="H228" s="56">
        <f>H229+H230+H231+H232</f>
        <v>0</v>
      </c>
      <c r="I228" s="117"/>
      <c r="J228" s="28">
        <f>J229+J230+J231+J232</f>
        <v>155.98</v>
      </c>
      <c r="K228" s="206">
        <f aca="true" t="shared" si="22" ref="K228:K242">IF(H228=0,0,J228/H228*100)</f>
        <v>0</v>
      </c>
      <c r="L228" s="56">
        <f>L229+L230+L231+L232</f>
        <v>558.17</v>
      </c>
      <c r="M228" s="116"/>
      <c r="N228" s="116"/>
      <c r="O228" s="117"/>
      <c r="P228" s="56">
        <f>P229+P230+P231+P232</f>
        <v>541.44</v>
      </c>
      <c r="Q228" s="117"/>
      <c r="R228" s="118">
        <f>P228/L228*100</f>
        <v>97.00270526900408</v>
      </c>
      <c r="S228" s="119"/>
    </row>
    <row r="229" spans="1:19" ht="27" customHeight="1">
      <c r="A229" s="163"/>
      <c r="B229" s="183"/>
      <c r="C229" s="184"/>
      <c r="D229" s="185"/>
      <c r="E229" s="101" t="s">
        <v>32</v>
      </c>
      <c r="F229" s="102"/>
      <c r="G229" s="103"/>
      <c r="H229" s="48">
        <v>0</v>
      </c>
      <c r="I229" s="105"/>
      <c r="J229" s="29">
        <v>0</v>
      </c>
      <c r="K229" s="38">
        <f t="shared" si="22"/>
        <v>0</v>
      </c>
      <c r="L229" s="48">
        <v>0</v>
      </c>
      <c r="M229" s="104"/>
      <c r="N229" s="104"/>
      <c r="O229" s="105"/>
      <c r="P229" s="48">
        <v>0</v>
      </c>
      <c r="Q229" s="105"/>
      <c r="R229" s="106">
        <f aca="true" t="shared" si="23" ref="R229:R234">IF(L229=0,0,P229/L229*100)</f>
        <v>0</v>
      </c>
      <c r="S229" s="107"/>
    </row>
    <row r="230" spans="1:19" ht="15">
      <c r="A230" s="163"/>
      <c r="B230" s="183"/>
      <c r="C230" s="184"/>
      <c r="D230" s="185"/>
      <c r="E230" s="101" t="s">
        <v>4</v>
      </c>
      <c r="F230" s="102"/>
      <c r="G230" s="103"/>
      <c r="H230" s="48">
        <v>0</v>
      </c>
      <c r="I230" s="105"/>
      <c r="J230" s="29">
        <v>0</v>
      </c>
      <c r="K230" s="38">
        <f t="shared" si="22"/>
        <v>0</v>
      </c>
      <c r="L230" s="48">
        <v>0</v>
      </c>
      <c r="M230" s="104"/>
      <c r="N230" s="104"/>
      <c r="O230" s="105"/>
      <c r="P230" s="48">
        <v>0</v>
      </c>
      <c r="Q230" s="105"/>
      <c r="R230" s="106">
        <f t="shared" si="23"/>
        <v>0</v>
      </c>
      <c r="S230" s="107"/>
    </row>
    <row r="231" spans="1:19" ht="15">
      <c r="A231" s="163"/>
      <c r="B231" s="183"/>
      <c r="C231" s="184"/>
      <c r="D231" s="185"/>
      <c r="E231" s="101" t="s">
        <v>5</v>
      </c>
      <c r="F231" s="102"/>
      <c r="G231" s="103"/>
      <c r="H231" s="48">
        <v>0</v>
      </c>
      <c r="I231" s="105"/>
      <c r="J231" s="29">
        <v>0</v>
      </c>
      <c r="K231" s="38">
        <f t="shared" si="22"/>
        <v>0</v>
      </c>
      <c r="L231" s="48">
        <v>0</v>
      </c>
      <c r="M231" s="104"/>
      <c r="N231" s="104"/>
      <c r="O231" s="105"/>
      <c r="P231" s="48">
        <v>0</v>
      </c>
      <c r="Q231" s="105"/>
      <c r="R231" s="106">
        <f t="shared" si="23"/>
        <v>0</v>
      </c>
      <c r="S231" s="107"/>
    </row>
    <row r="232" spans="1:19" ht="15">
      <c r="A232" s="164"/>
      <c r="B232" s="186"/>
      <c r="C232" s="187"/>
      <c r="D232" s="188"/>
      <c r="E232" s="101" t="s">
        <v>6</v>
      </c>
      <c r="F232" s="102"/>
      <c r="G232" s="103"/>
      <c r="H232" s="48">
        <v>0</v>
      </c>
      <c r="I232" s="105"/>
      <c r="J232" s="29">
        <v>155.98</v>
      </c>
      <c r="K232" s="38">
        <f t="shared" si="22"/>
        <v>0</v>
      </c>
      <c r="L232" s="48">
        <v>558.17</v>
      </c>
      <c r="M232" s="104"/>
      <c r="N232" s="104"/>
      <c r="O232" s="105"/>
      <c r="P232" s="48">
        <v>541.44</v>
      </c>
      <c r="Q232" s="105"/>
      <c r="R232" s="106">
        <f t="shared" si="23"/>
        <v>97.00270526900408</v>
      </c>
      <c r="S232" s="107"/>
    </row>
    <row r="233" spans="1:19" ht="15">
      <c r="A233" s="149" t="s">
        <v>104</v>
      </c>
      <c r="B233" s="92" t="s">
        <v>62</v>
      </c>
      <c r="C233" s="148"/>
      <c r="D233" s="148"/>
      <c r="E233" s="92" t="s">
        <v>2</v>
      </c>
      <c r="F233" s="92"/>
      <c r="G233" s="92"/>
      <c r="H233" s="100">
        <f>H234+H235+H236+H237</f>
        <v>0</v>
      </c>
      <c r="I233" s="97"/>
      <c r="J233" s="10">
        <f>J234+J235+J236+J237</f>
        <v>0</v>
      </c>
      <c r="K233" s="11">
        <f t="shared" si="22"/>
        <v>0</v>
      </c>
      <c r="L233" s="93">
        <f>L234+L235+L236+L237</f>
        <v>0</v>
      </c>
      <c r="M233" s="93"/>
      <c r="N233" s="93"/>
      <c r="O233" s="93"/>
      <c r="P233" s="93">
        <f>P234+P235+P236+P237</f>
        <v>0</v>
      </c>
      <c r="Q233" s="93"/>
      <c r="R233" s="122">
        <f t="shared" si="23"/>
        <v>0</v>
      </c>
      <c r="S233" s="123"/>
    </row>
    <row r="234" spans="1:19" ht="30" customHeight="1">
      <c r="A234" s="149"/>
      <c r="B234" s="148"/>
      <c r="C234" s="148"/>
      <c r="D234" s="148"/>
      <c r="E234" s="92" t="s">
        <v>3</v>
      </c>
      <c r="F234" s="92"/>
      <c r="G234" s="92"/>
      <c r="H234" s="96">
        <f>H239</f>
        <v>0</v>
      </c>
      <c r="I234" s="97"/>
      <c r="J234" s="13">
        <f>J239</f>
        <v>0</v>
      </c>
      <c r="K234" s="14">
        <f t="shared" si="22"/>
        <v>0</v>
      </c>
      <c r="L234" s="95">
        <f>L239</f>
        <v>0</v>
      </c>
      <c r="M234" s="95"/>
      <c r="N234" s="95"/>
      <c r="O234" s="95"/>
      <c r="P234" s="95">
        <f>P239</f>
        <v>0</v>
      </c>
      <c r="Q234" s="95"/>
      <c r="R234" s="94">
        <f t="shared" si="23"/>
        <v>0</v>
      </c>
      <c r="S234" s="94"/>
    </row>
    <row r="235" spans="1:19" ht="15">
      <c r="A235" s="149"/>
      <c r="B235" s="148"/>
      <c r="C235" s="148"/>
      <c r="D235" s="148"/>
      <c r="E235" s="92" t="s">
        <v>4</v>
      </c>
      <c r="F235" s="92"/>
      <c r="G235" s="92"/>
      <c r="H235" s="96">
        <f>H240</f>
        <v>0</v>
      </c>
      <c r="I235" s="97"/>
      <c r="J235" s="13">
        <f>J240</f>
        <v>0</v>
      </c>
      <c r="K235" s="14">
        <f t="shared" si="22"/>
        <v>0</v>
      </c>
      <c r="L235" s="95">
        <f>L240</f>
        <v>0</v>
      </c>
      <c r="M235" s="95"/>
      <c r="N235" s="95"/>
      <c r="O235" s="95"/>
      <c r="P235" s="95">
        <f>P240</f>
        <v>0</v>
      </c>
      <c r="Q235" s="95"/>
      <c r="R235" s="94">
        <f aca="true" t="shared" si="24" ref="R235:R242">IF(L235=0,0,P235/L235*100)</f>
        <v>0</v>
      </c>
      <c r="S235" s="94"/>
    </row>
    <row r="236" spans="1:19" ht="15">
      <c r="A236" s="149"/>
      <c r="B236" s="148"/>
      <c r="C236" s="148"/>
      <c r="D236" s="148"/>
      <c r="E236" s="92" t="s">
        <v>5</v>
      </c>
      <c r="F236" s="92"/>
      <c r="G236" s="92"/>
      <c r="H236" s="96">
        <f>H241</f>
        <v>0</v>
      </c>
      <c r="I236" s="97"/>
      <c r="J236" s="13">
        <f>J241</f>
        <v>0</v>
      </c>
      <c r="K236" s="14">
        <f t="shared" si="22"/>
        <v>0</v>
      </c>
      <c r="L236" s="95">
        <f>L241</f>
        <v>0</v>
      </c>
      <c r="M236" s="95"/>
      <c r="N236" s="95"/>
      <c r="O236" s="95"/>
      <c r="P236" s="95">
        <f>P241</f>
        <v>0</v>
      </c>
      <c r="Q236" s="95"/>
      <c r="R236" s="94">
        <f t="shared" si="24"/>
        <v>0</v>
      </c>
      <c r="S236" s="94"/>
    </row>
    <row r="237" spans="1:19" ht="60" customHeight="1">
      <c r="A237" s="149"/>
      <c r="B237" s="148"/>
      <c r="C237" s="148"/>
      <c r="D237" s="148"/>
      <c r="E237" s="92" t="s">
        <v>6</v>
      </c>
      <c r="F237" s="92"/>
      <c r="G237" s="92"/>
      <c r="H237" s="96">
        <f>H242</f>
        <v>0</v>
      </c>
      <c r="I237" s="97"/>
      <c r="J237" s="13">
        <f>J242</f>
        <v>0</v>
      </c>
      <c r="K237" s="14">
        <f t="shared" si="22"/>
        <v>0</v>
      </c>
      <c r="L237" s="95">
        <f>L242</f>
        <v>0</v>
      </c>
      <c r="M237" s="95"/>
      <c r="N237" s="95"/>
      <c r="O237" s="95"/>
      <c r="P237" s="95">
        <f>P242</f>
        <v>0</v>
      </c>
      <c r="Q237" s="95"/>
      <c r="R237" s="94">
        <f t="shared" si="24"/>
        <v>0</v>
      </c>
      <c r="S237" s="94"/>
    </row>
    <row r="238" spans="1:19" ht="15">
      <c r="A238" s="53" t="s">
        <v>105</v>
      </c>
      <c r="B238" s="47" t="s">
        <v>79</v>
      </c>
      <c r="C238" s="54"/>
      <c r="D238" s="54"/>
      <c r="E238" s="55" t="s">
        <v>2</v>
      </c>
      <c r="F238" s="55"/>
      <c r="G238" s="55"/>
      <c r="H238" s="56">
        <f>H239+H240+H241+H242</f>
        <v>0</v>
      </c>
      <c r="I238" s="49"/>
      <c r="J238" s="28">
        <f>J239+J240+J241+J242</f>
        <v>0</v>
      </c>
      <c r="K238" s="39">
        <f t="shared" si="22"/>
        <v>0</v>
      </c>
      <c r="L238" s="57">
        <f>L239+L240+L241+L242</f>
        <v>0</v>
      </c>
      <c r="M238" s="57"/>
      <c r="N238" s="57"/>
      <c r="O238" s="57"/>
      <c r="P238" s="57">
        <f>P239+P240+P241+P242</f>
        <v>0</v>
      </c>
      <c r="Q238" s="57"/>
      <c r="R238" s="52">
        <f t="shared" si="24"/>
        <v>0</v>
      </c>
      <c r="S238" s="52"/>
    </row>
    <row r="239" spans="1:19" ht="36.75" customHeight="1">
      <c r="A239" s="53"/>
      <c r="B239" s="47"/>
      <c r="C239" s="54"/>
      <c r="D239" s="54"/>
      <c r="E239" s="47" t="s">
        <v>3</v>
      </c>
      <c r="F239" s="47"/>
      <c r="G239" s="47"/>
      <c r="H239" s="48">
        <v>0</v>
      </c>
      <c r="I239" s="49"/>
      <c r="J239" s="29">
        <v>0</v>
      </c>
      <c r="K239" s="38">
        <f t="shared" si="22"/>
        <v>0</v>
      </c>
      <c r="L239" s="50">
        <v>0</v>
      </c>
      <c r="M239" s="50"/>
      <c r="N239" s="50"/>
      <c r="O239" s="50"/>
      <c r="P239" s="50">
        <v>0</v>
      </c>
      <c r="Q239" s="50"/>
      <c r="R239" s="51">
        <f t="shared" si="24"/>
        <v>0</v>
      </c>
      <c r="S239" s="51"/>
    </row>
    <row r="240" spans="1:19" ht="15">
      <c r="A240" s="53"/>
      <c r="B240" s="47"/>
      <c r="C240" s="54"/>
      <c r="D240" s="54"/>
      <c r="E240" s="47" t="s">
        <v>4</v>
      </c>
      <c r="F240" s="47"/>
      <c r="G240" s="47"/>
      <c r="H240" s="48">
        <v>0</v>
      </c>
      <c r="I240" s="49"/>
      <c r="J240" s="29">
        <v>0</v>
      </c>
      <c r="K240" s="38">
        <f t="shared" si="22"/>
        <v>0</v>
      </c>
      <c r="L240" s="50">
        <v>0</v>
      </c>
      <c r="M240" s="50"/>
      <c r="N240" s="50"/>
      <c r="O240" s="50"/>
      <c r="P240" s="50">
        <v>0</v>
      </c>
      <c r="Q240" s="50"/>
      <c r="R240" s="51">
        <f t="shared" si="24"/>
        <v>0</v>
      </c>
      <c r="S240" s="51"/>
    </row>
    <row r="241" spans="1:19" ht="15">
      <c r="A241" s="53"/>
      <c r="B241" s="47"/>
      <c r="C241" s="54"/>
      <c r="D241" s="54"/>
      <c r="E241" s="47" t="s">
        <v>5</v>
      </c>
      <c r="F241" s="47"/>
      <c r="G241" s="47"/>
      <c r="H241" s="48">
        <v>0</v>
      </c>
      <c r="I241" s="49"/>
      <c r="J241" s="29">
        <v>0</v>
      </c>
      <c r="K241" s="38">
        <f t="shared" si="22"/>
        <v>0</v>
      </c>
      <c r="L241" s="50">
        <v>0</v>
      </c>
      <c r="M241" s="50"/>
      <c r="N241" s="50"/>
      <c r="O241" s="50"/>
      <c r="P241" s="50"/>
      <c r="Q241" s="50"/>
      <c r="R241" s="51">
        <f t="shared" si="24"/>
        <v>0</v>
      </c>
      <c r="S241" s="51"/>
    </row>
    <row r="242" spans="1:19" ht="15">
      <c r="A242" s="53"/>
      <c r="B242" s="47"/>
      <c r="C242" s="54"/>
      <c r="D242" s="54"/>
      <c r="E242" s="47" t="s">
        <v>6</v>
      </c>
      <c r="F242" s="47"/>
      <c r="G242" s="47"/>
      <c r="H242" s="48">
        <v>0</v>
      </c>
      <c r="I242" s="49"/>
      <c r="J242" s="29">
        <v>0</v>
      </c>
      <c r="K242" s="38">
        <f t="shared" si="22"/>
        <v>0</v>
      </c>
      <c r="L242" s="50">
        <v>0</v>
      </c>
      <c r="M242" s="50"/>
      <c r="N242" s="50"/>
      <c r="O242" s="50"/>
      <c r="P242" s="50">
        <v>0</v>
      </c>
      <c r="Q242" s="50"/>
      <c r="R242" s="51">
        <f t="shared" si="24"/>
        <v>0</v>
      </c>
      <c r="S242" s="51"/>
    </row>
    <row r="243" spans="1:19" ht="15" customHeight="1">
      <c r="A243" s="73" t="s">
        <v>63</v>
      </c>
      <c r="B243" s="74"/>
      <c r="C243" s="74"/>
      <c r="D243" s="75"/>
      <c r="E243" s="70" t="s">
        <v>2</v>
      </c>
      <c r="F243" s="70"/>
      <c r="G243" s="70"/>
      <c r="H243" s="127">
        <f>H233+H218+H188+H173+H148+H53</f>
        <v>26895.3</v>
      </c>
      <c r="I243" s="128"/>
      <c r="J243" s="20">
        <f>J244+J245+J246+J247</f>
        <v>11103.560000000001</v>
      </c>
      <c r="K243" s="21">
        <f>J243/H243*100</f>
        <v>41.28438797856875</v>
      </c>
      <c r="L243" s="71">
        <f>L244+L245+L246+L247</f>
        <v>77306.86</v>
      </c>
      <c r="M243" s="71"/>
      <c r="N243" s="71"/>
      <c r="O243" s="71"/>
      <c r="P243" s="71">
        <f>P244+P245+P246+P247</f>
        <v>28193.28</v>
      </c>
      <c r="Q243" s="71"/>
      <c r="R243" s="91">
        <f>P243/L243*100</f>
        <v>36.46931203776741</v>
      </c>
      <c r="S243" s="91"/>
    </row>
    <row r="244" spans="1:19" ht="15">
      <c r="A244" s="76"/>
      <c r="B244" s="77"/>
      <c r="C244" s="77"/>
      <c r="D244" s="78"/>
      <c r="E244" s="70" t="s">
        <v>32</v>
      </c>
      <c r="F244" s="70"/>
      <c r="G244" s="70"/>
      <c r="H244" s="127">
        <f>H234+H219+H189+H174+H149+H54</f>
        <v>0</v>
      </c>
      <c r="I244" s="128"/>
      <c r="J244" s="20">
        <f>J234+J219+J189+J174+J149+J54</f>
        <v>0</v>
      </c>
      <c r="K244" s="21">
        <f>IF(H244=0,0,J244/H244*100)</f>
        <v>0</v>
      </c>
      <c r="L244" s="71">
        <f>L234+L219+L189+L174+L149+L54</f>
        <v>0</v>
      </c>
      <c r="M244" s="71"/>
      <c r="N244" s="71"/>
      <c r="O244" s="71"/>
      <c r="P244" s="71">
        <f>P234+P219+P189+P174+P149+P54</f>
        <v>0</v>
      </c>
      <c r="Q244" s="71"/>
      <c r="R244" s="91">
        <f>IF(L244=0,0,P244/L244*100)</f>
        <v>0</v>
      </c>
      <c r="S244" s="91"/>
    </row>
    <row r="245" spans="1:19" ht="15">
      <c r="A245" s="76"/>
      <c r="B245" s="77"/>
      <c r="C245" s="77"/>
      <c r="D245" s="78"/>
      <c r="E245" s="70" t="s">
        <v>4</v>
      </c>
      <c r="F245" s="70"/>
      <c r="G245" s="70"/>
      <c r="H245" s="127">
        <f>H235+H220+H190+H175+H150+H55</f>
        <v>3046.33</v>
      </c>
      <c r="I245" s="128"/>
      <c r="J245" s="20">
        <f>J235+J220+J190+J175+J150+J55</f>
        <v>1865.71</v>
      </c>
      <c r="K245" s="21">
        <f>IF(H245=0,0,J245/H245*100)</f>
        <v>61.24451389048462</v>
      </c>
      <c r="L245" s="71">
        <f>L235+L220+L190+L175+L150+L55</f>
        <v>15213.49</v>
      </c>
      <c r="M245" s="71"/>
      <c r="N245" s="71"/>
      <c r="O245" s="71"/>
      <c r="P245" s="71">
        <f>P235+P220+P190+P175+P150+P55</f>
        <v>3921.2799999999997</v>
      </c>
      <c r="Q245" s="71"/>
      <c r="R245" s="91">
        <f>IF(L245=0,0,P245/L245*100)</f>
        <v>25.77501940711829</v>
      </c>
      <c r="S245" s="91"/>
    </row>
    <row r="246" spans="1:19" ht="15">
      <c r="A246" s="76"/>
      <c r="B246" s="77"/>
      <c r="C246" s="77"/>
      <c r="D246" s="78"/>
      <c r="E246" s="70" t="s">
        <v>5</v>
      </c>
      <c r="F246" s="70"/>
      <c r="G246" s="70"/>
      <c r="H246" s="127">
        <f>H236+H221+H191+H176+H151+H56</f>
        <v>0</v>
      </c>
      <c r="I246" s="128"/>
      <c r="J246" s="20">
        <f>J236+J221+J191+J176+J151+J56</f>
        <v>0</v>
      </c>
      <c r="K246" s="21">
        <f>IF(H246=0,0,J246/H246*100)</f>
        <v>0</v>
      </c>
      <c r="L246" s="71">
        <f>L236+L221+L191+L176+L151+L56</f>
        <v>0</v>
      </c>
      <c r="M246" s="71"/>
      <c r="N246" s="71"/>
      <c r="O246" s="71"/>
      <c r="P246" s="71">
        <f>P236+P221+P191+P176+P151+P56</f>
        <v>0</v>
      </c>
      <c r="Q246" s="71"/>
      <c r="R246" s="91">
        <f>IF(L246=0,0,P246/L246*100)</f>
        <v>0</v>
      </c>
      <c r="S246" s="91"/>
    </row>
    <row r="247" spans="1:19" ht="15">
      <c r="A247" s="79"/>
      <c r="B247" s="80"/>
      <c r="C247" s="80"/>
      <c r="D247" s="81"/>
      <c r="E247" s="70" t="s">
        <v>6</v>
      </c>
      <c r="F247" s="70"/>
      <c r="G247" s="70"/>
      <c r="H247" s="127">
        <f>H237+H222+H192+H177+H152+H57</f>
        <v>23848.969999999998</v>
      </c>
      <c r="I247" s="128"/>
      <c r="J247" s="20">
        <f>J237+J222+J192+J177+J152+J57</f>
        <v>9237.85</v>
      </c>
      <c r="K247" s="21">
        <f>IF(H247=0,0,J247/H247*100)</f>
        <v>38.73479651322469</v>
      </c>
      <c r="L247" s="71">
        <f>L237+L222+L192+L177+L152+L57</f>
        <v>62093.37</v>
      </c>
      <c r="M247" s="71"/>
      <c r="N247" s="71"/>
      <c r="O247" s="71"/>
      <c r="P247" s="71">
        <f>P237+P222+P192+P177+P152+P57</f>
        <v>24272</v>
      </c>
      <c r="Q247" s="71"/>
      <c r="R247" s="91">
        <f>IF(L247=0,0,P247/L247*100)</f>
        <v>39.08951954129724</v>
      </c>
      <c r="S247" s="91"/>
    </row>
    <row r="248" spans="1:19" ht="15.75">
      <c r="A248" s="82" t="s">
        <v>108</v>
      </c>
      <c r="B248" s="83"/>
      <c r="C248" s="83"/>
      <c r="D248" s="84"/>
      <c r="E248" s="68" t="s">
        <v>2</v>
      </c>
      <c r="F248" s="68"/>
      <c r="G248" s="68"/>
      <c r="H248" s="204">
        <f>H249+H250+H251+H252</f>
        <v>29023.78</v>
      </c>
      <c r="I248" s="205"/>
      <c r="J248" s="22">
        <f>J249+J250+J251+J252</f>
        <v>12200.33</v>
      </c>
      <c r="K248" s="23">
        <f>J248/H248*100</f>
        <v>42.035634228208735</v>
      </c>
      <c r="L248" s="69">
        <f>L249+L250+L251+L252</f>
        <v>79438.27</v>
      </c>
      <c r="M248" s="69"/>
      <c r="N248" s="69"/>
      <c r="O248" s="69"/>
      <c r="P248" s="69">
        <f>P249+P250+P251+P252</f>
        <v>29290.05</v>
      </c>
      <c r="Q248" s="69"/>
      <c r="R248" s="72">
        <f>P248/L248*100</f>
        <v>36.87146006578441</v>
      </c>
      <c r="S248" s="72"/>
    </row>
    <row r="249" spans="1:19" ht="15.75">
      <c r="A249" s="85"/>
      <c r="B249" s="86"/>
      <c r="C249" s="86"/>
      <c r="D249" s="87"/>
      <c r="E249" s="68" t="s">
        <v>32</v>
      </c>
      <c r="F249" s="68"/>
      <c r="G249" s="68"/>
      <c r="H249" s="204">
        <f>H244+H48</f>
        <v>0</v>
      </c>
      <c r="I249" s="205"/>
      <c r="J249" s="22">
        <f>J244+J48</f>
        <v>0</v>
      </c>
      <c r="K249" s="23">
        <f>IF(H249=0,0,J249/H249*100)</f>
        <v>0</v>
      </c>
      <c r="L249" s="69">
        <f>L244+L48</f>
        <v>0</v>
      </c>
      <c r="M249" s="69"/>
      <c r="N249" s="69"/>
      <c r="O249" s="69"/>
      <c r="P249" s="69">
        <f>P244+P48</f>
        <v>0</v>
      </c>
      <c r="Q249" s="69"/>
      <c r="R249" s="72">
        <f>IF(L249=0,0,P249/L249*100)</f>
        <v>0</v>
      </c>
      <c r="S249" s="72"/>
    </row>
    <row r="250" spans="1:19" ht="15.75">
      <c r="A250" s="85"/>
      <c r="B250" s="86"/>
      <c r="C250" s="86"/>
      <c r="D250" s="87"/>
      <c r="E250" s="68" t="s">
        <v>4</v>
      </c>
      <c r="F250" s="68"/>
      <c r="G250" s="68"/>
      <c r="H250" s="204">
        <f>H245+H49</f>
        <v>4915.23</v>
      </c>
      <c r="I250" s="205"/>
      <c r="J250" s="22">
        <f>J245+J49</f>
        <v>2785.4300000000003</v>
      </c>
      <c r="K250" s="23">
        <f>J250/H250*100</f>
        <v>56.66937254207841</v>
      </c>
      <c r="L250" s="69">
        <f>L245+L49</f>
        <v>17082.39</v>
      </c>
      <c r="M250" s="69"/>
      <c r="N250" s="69"/>
      <c r="O250" s="69"/>
      <c r="P250" s="69">
        <f>P245+P49</f>
        <v>4841</v>
      </c>
      <c r="Q250" s="69"/>
      <c r="R250" s="72">
        <f>P250/L250*100</f>
        <v>28.33912584831514</v>
      </c>
      <c r="S250" s="72"/>
    </row>
    <row r="251" spans="1:19" ht="33" customHeight="1">
      <c r="A251" s="85"/>
      <c r="B251" s="86"/>
      <c r="C251" s="86"/>
      <c r="D251" s="87"/>
      <c r="E251" s="68" t="s">
        <v>5</v>
      </c>
      <c r="F251" s="68"/>
      <c r="G251" s="68"/>
      <c r="H251" s="204">
        <f>H246+H50</f>
        <v>0</v>
      </c>
      <c r="I251" s="205"/>
      <c r="J251" s="22">
        <f>J246+J50</f>
        <v>0</v>
      </c>
      <c r="K251" s="23">
        <f>IF(H251=0,0,J251/H251*100)</f>
        <v>0</v>
      </c>
      <c r="L251" s="69">
        <f>L50</f>
        <v>0</v>
      </c>
      <c r="M251" s="69"/>
      <c r="N251" s="69"/>
      <c r="O251" s="69"/>
      <c r="P251" s="69">
        <f>P246+P50</f>
        <v>0</v>
      </c>
      <c r="Q251" s="69"/>
      <c r="R251" s="72">
        <f>IF(L251=0,0,P251/L251*100)</f>
        <v>0</v>
      </c>
      <c r="S251" s="72"/>
    </row>
    <row r="252" spans="1:19" ht="36" customHeight="1">
      <c r="A252" s="88"/>
      <c r="B252" s="89"/>
      <c r="C252" s="89"/>
      <c r="D252" s="90"/>
      <c r="E252" s="68" t="s">
        <v>6</v>
      </c>
      <c r="F252" s="68"/>
      <c r="G252" s="68"/>
      <c r="H252" s="204">
        <f>H247+H51</f>
        <v>24108.55</v>
      </c>
      <c r="I252" s="205"/>
      <c r="J252" s="22">
        <f>J247+J51</f>
        <v>9414.9</v>
      </c>
      <c r="K252" s="23">
        <f>J252/H252*100</f>
        <v>39.05212051326189</v>
      </c>
      <c r="L252" s="69">
        <f>L247+L51</f>
        <v>62355.880000000005</v>
      </c>
      <c r="M252" s="69"/>
      <c r="N252" s="69"/>
      <c r="O252" s="69"/>
      <c r="P252" s="69">
        <f>P247+P51</f>
        <v>24449.05</v>
      </c>
      <c r="Q252" s="69"/>
      <c r="R252" s="72">
        <f>P252/L252*100</f>
        <v>39.20889256955398</v>
      </c>
      <c r="S252" s="72"/>
    </row>
    <row r="254" spans="1:11" ht="33" customHeight="1">
      <c r="A254" s="62"/>
      <c r="B254" s="63"/>
      <c r="C254" s="63"/>
      <c r="D254" s="63"/>
      <c r="E254" s="63"/>
      <c r="F254" s="63"/>
      <c r="G254" s="63"/>
      <c r="H254" s="2"/>
      <c r="I254" s="2"/>
      <c r="J254" s="2"/>
      <c r="K254" s="5"/>
    </row>
    <row r="255" spans="1:11" ht="15">
      <c r="A255" s="62" t="s">
        <v>30</v>
      </c>
      <c r="B255" s="63"/>
      <c r="C255" s="63"/>
      <c r="D255" s="63"/>
      <c r="E255" s="63"/>
      <c r="F255" s="63"/>
      <c r="G255" s="63"/>
      <c r="H255" s="2"/>
      <c r="I255" s="2"/>
      <c r="J255" s="2"/>
      <c r="K255" s="5"/>
    </row>
    <row r="256" spans="1:11" ht="15">
      <c r="A256" s="66" t="s">
        <v>26</v>
      </c>
      <c r="B256" s="67"/>
      <c r="C256" s="67"/>
      <c r="D256" s="67"/>
      <c r="E256" s="67"/>
      <c r="F256" s="67"/>
      <c r="G256" s="67"/>
      <c r="H256" s="2"/>
      <c r="I256" s="2"/>
      <c r="J256" s="2"/>
      <c r="K256" s="5"/>
    </row>
    <row r="257" spans="1:11" ht="15">
      <c r="A257" s="32"/>
      <c r="B257" s="33"/>
      <c r="C257" s="33"/>
      <c r="D257" s="33"/>
      <c r="E257" s="33"/>
      <c r="F257" s="33"/>
      <c r="G257" s="33"/>
      <c r="H257" s="2"/>
      <c r="I257" s="2"/>
      <c r="J257" s="2"/>
      <c r="K257" s="5"/>
    </row>
    <row r="258" spans="1:11" ht="15">
      <c r="A258" s="32"/>
      <c r="B258" s="33"/>
      <c r="C258" s="33"/>
      <c r="D258" s="33"/>
      <c r="E258" s="33"/>
      <c r="F258" s="33"/>
      <c r="G258" s="33"/>
      <c r="H258" s="2"/>
      <c r="I258" s="2"/>
      <c r="J258" s="2"/>
      <c r="K258" s="5"/>
    </row>
    <row r="259" spans="1:11" ht="15">
      <c r="A259" s="62" t="s">
        <v>65</v>
      </c>
      <c r="B259" s="63"/>
      <c r="C259" s="63"/>
      <c r="D259" s="63"/>
      <c r="E259" s="63"/>
      <c r="F259" s="63"/>
      <c r="G259" s="63"/>
      <c r="H259" s="2"/>
      <c r="I259" s="2"/>
      <c r="J259" s="2"/>
      <c r="K259" s="5"/>
    </row>
    <row r="260" spans="1:11" ht="15">
      <c r="A260" s="30"/>
      <c r="B260" s="31"/>
      <c r="C260" s="31"/>
      <c r="D260" s="31"/>
      <c r="E260" s="31"/>
      <c r="F260" s="31"/>
      <c r="G260" s="31"/>
      <c r="H260" s="2"/>
      <c r="I260" s="2"/>
      <c r="J260" s="2"/>
      <c r="K260" s="5"/>
    </row>
    <row r="261" spans="1:11" ht="15">
      <c r="A261" s="62" t="s">
        <v>31</v>
      </c>
      <c r="B261" s="63"/>
      <c r="C261" s="63"/>
      <c r="D261" s="63"/>
      <c r="E261" s="63"/>
      <c r="F261" s="63"/>
      <c r="G261" s="63"/>
      <c r="H261" s="2"/>
      <c r="I261" s="2"/>
      <c r="J261" s="2"/>
      <c r="K261" s="5"/>
    </row>
    <row r="262" spans="1:11" ht="15">
      <c r="A262" s="62" t="s">
        <v>25</v>
      </c>
      <c r="B262" s="63"/>
      <c r="C262" s="63"/>
      <c r="D262" s="63"/>
      <c r="E262" s="63"/>
      <c r="F262" s="63"/>
      <c r="G262" s="63"/>
      <c r="H262" s="2"/>
      <c r="I262" s="2"/>
      <c r="J262" s="2"/>
      <c r="K262" s="5"/>
    </row>
    <row r="263" spans="1:11" ht="15">
      <c r="A263" s="30"/>
      <c r="B263" s="31"/>
      <c r="C263" s="31"/>
      <c r="D263" s="31"/>
      <c r="E263" s="31"/>
      <c r="F263" s="31"/>
      <c r="G263" s="31"/>
      <c r="H263" s="2"/>
      <c r="I263" s="2"/>
      <c r="J263" s="2"/>
      <c r="K263" s="5"/>
    </row>
    <row r="264" spans="1:11" ht="15">
      <c r="A264" s="30"/>
      <c r="B264" s="31"/>
      <c r="C264" s="31"/>
      <c r="D264" s="31"/>
      <c r="E264" s="31"/>
      <c r="F264" s="31"/>
      <c r="G264" s="31"/>
      <c r="H264" s="2"/>
      <c r="I264" s="2"/>
      <c r="J264" s="2"/>
      <c r="K264" s="5"/>
    </row>
    <row r="265" spans="1:11" ht="15">
      <c r="A265" s="62" t="s">
        <v>66</v>
      </c>
      <c r="B265" s="63"/>
      <c r="C265" s="63"/>
      <c r="D265" s="63"/>
      <c r="E265" s="63"/>
      <c r="F265" s="63"/>
      <c r="G265" s="63"/>
      <c r="H265" s="2"/>
      <c r="I265" s="2"/>
      <c r="J265" s="2"/>
      <c r="K265" s="5"/>
    </row>
    <row r="266" ht="15">
      <c r="D266" s="4"/>
    </row>
    <row r="267" ht="15">
      <c r="D267" s="4"/>
    </row>
  </sheetData>
  <sheetProtection/>
  <mergeCells count="1316">
    <mergeCell ref="E147:G147"/>
    <mergeCell ref="H147:I147"/>
    <mergeCell ref="L147:O147"/>
    <mergeCell ref="P147:Q147"/>
    <mergeCell ref="R147:S147"/>
    <mergeCell ref="R145:S145"/>
    <mergeCell ref="E146:G146"/>
    <mergeCell ref="H146:I146"/>
    <mergeCell ref="L146:O146"/>
    <mergeCell ref="P146:Q146"/>
    <mergeCell ref="R146:S146"/>
    <mergeCell ref="R143:S143"/>
    <mergeCell ref="E144:G144"/>
    <mergeCell ref="H144:I144"/>
    <mergeCell ref="L144:O144"/>
    <mergeCell ref="P144:Q144"/>
    <mergeCell ref="R144:S144"/>
    <mergeCell ref="A143:A147"/>
    <mergeCell ref="B143:D147"/>
    <mergeCell ref="E143:G143"/>
    <mergeCell ref="H143:I143"/>
    <mergeCell ref="L143:O143"/>
    <mergeCell ref="P143:Q143"/>
    <mergeCell ref="E145:G145"/>
    <mergeCell ref="H145:I145"/>
    <mergeCell ref="L145:O145"/>
    <mergeCell ref="P145:Q145"/>
    <mergeCell ref="E141:G141"/>
    <mergeCell ref="H141:I141"/>
    <mergeCell ref="L141:O141"/>
    <mergeCell ref="P141:Q141"/>
    <mergeCell ref="R141:S141"/>
    <mergeCell ref="E142:G142"/>
    <mergeCell ref="H142:I142"/>
    <mergeCell ref="L142:O142"/>
    <mergeCell ref="P142:Q142"/>
    <mergeCell ref="R142:S142"/>
    <mergeCell ref="E139:G139"/>
    <mergeCell ref="H139:I139"/>
    <mergeCell ref="L139:O139"/>
    <mergeCell ref="P139:Q139"/>
    <mergeCell ref="R139:S139"/>
    <mergeCell ref="E140:G140"/>
    <mergeCell ref="H140:I140"/>
    <mergeCell ref="L140:O140"/>
    <mergeCell ref="P140:Q140"/>
    <mergeCell ref="R140:S140"/>
    <mergeCell ref="L137:O137"/>
    <mergeCell ref="P137:Q137"/>
    <mergeCell ref="R137:S137"/>
    <mergeCell ref="A138:A142"/>
    <mergeCell ref="B138:D142"/>
    <mergeCell ref="E138:G138"/>
    <mergeCell ref="H138:I138"/>
    <mergeCell ref="L138:O138"/>
    <mergeCell ref="P138:Q138"/>
    <mergeCell ref="R138:S138"/>
    <mergeCell ref="R135:S135"/>
    <mergeCell ref="E136:G136"/>
    <mergeCell ref="H136:I136"/>
    <mergeCell ref="L136:O136"/>
    <mergeCell ref="P136:Q136"/>
    <mergeCell ref="R136:S136"/>
    <mergeCell ref="R133:S133"/>
    <mergeCell ref="E134:G134"/>
    <mergeCell ref="H134:I134"/>
    <mergeCell ref="L134:O134"/>
    <mergeCell ref="P134:Q134"/>
    <mergeCell ref="R134:S134"/>
    <mergeCell ref="A133:A137"/>
    <mergeCell ref="B133:D137"/>
    <mergeCell ref="E133:G133"/>
    <mergeCell ref="H133:I133"/>
    <mergeCell ref="L133:O133"/>
    <mergeCell ref="P133:Q133"/>
    <mergeCell ref="E135:G135"/>
    <mergeCell ref="H135:I135"/>
    <mergeCell ref="L135:O135"/>
    <mergeCell ref="P135:Q135"/>
    <mergeCell ref="P232:Q232"/>
    <mergeCell ref="R232:S232"/>
    <mergeCell ref="P230:Q230"/>
    <mergeCell ref="R230:S230"/>
    <mergeCell ref="H231:I231"/>
    <mergeCell ref="L231:O231"/>
    <mergeCell ref="P231:Q231"/>
    <mergeCell ref="R231:S231"/>
    <mergeCell ref="A228:A232"/>
    <mergeCell ref="B228:D232"/>
    <mergeCell ref="E228:G228"/>
    <mergeCell ref="H228:I228"/>
    <mergeCell ref="L228:O228"/>
    <mergeCell ref="E229:G229"/>
    <mergeCell ref="H229:I229"/>
    <mergeCell ref="H232:I232"/>
    <mergeCell ref="L232:O232"/>
    <mergeCell ref="E231:G231"/>
    <mergeCell ref="H252:I252"/>
    <mergeCell ref="H243:I243"/>
    <mergeCell ref="H244:I244"/>
    <mergeCell ref="H245:I245"/>
    <mergeCell ref="H246:I246"/>
    <mergeCell ref="H247:I247"/>
    <mergeCell ref="H250:I250"/>
    <mergeCell ref="H251:I251"/>
    <mergeCell ref="H249:I249"/>
    <mergeCell ref="H248:I248"/>
    <mergeCell ref="P10:Q10"/>
    <mergeCell ref="R10:S10"/>
    <mergeCell ref="L9:S9"/>
    <mergeCell ref="B9:D10"/>
    <mergeCell ref="E9:G10"/>
    <mergeCell ref="L10:O10"/>
    <mergeCell ref="H9:K9"/>
    <mergeCell ref="H10:I10"/>
    <mergeCell ref="B188:D192"/>
    <mergeCell ref="P109:Q109"/>
    <mergeCell ref="R109:S109"/>
    <mergeCell ref="E110:G110"/>
    <mergeCell ref="H110:I110"/>
    <mergeCell ref="R174:S174"/>
    <mergeCell ref="R148:S148"/>
    <mergeCell ref="E149:G149"/>
    <mergeCell ref="L149:O149"/>
    <mergeCell ref="P149:Q149"/>
    <mergeCell ref="H12:I12"/>
    <mergeCell ref="H13:I13"/>
    <mergeCell ref="H20:I20"/>
    <mergeCell ref="H21:I21"/>
    <mergeCell ref="A12:A16"/>
    <mergeCell ref="H15:I15"/>
    <mergeCell ref="H16:I16"/>
    <mergeCell ref="H19:I19"/>
    <mergeCell ref="E15:G15"/>
    <mergeCell ref="E16:G16"/>
    <mergeCell ref="A6:S7"/>
    <mergeCell ref="A8:S8"/>
    <mergeCell ref="E173:G173"/>
    <mergeCell ref="B238:D242"/>
    <mergeCell ref="B223:D227"/>
    <mergeCell ref="B173:D177"/>
    <mergeCell ref="B148:D152"/>
    <mergeCell ref="R108:S108"/>
    <mergeCell ref="H14:I14"/>
    <mergeCell ref="A9:A10"/>
    <mergeCell ref="A193:A197"/>
    <mergeCell ref="B233:D237"/>
    <mergeCell ref="A254:G254"/>
    <mergeCell ref="B193:D197"/>
    <mergeCell ref="A223:A227"/>
    <mergeCell ref="B218:D222"/>
    <mergeCell ref="A238:A242"/>
    <mergeCell ref="E194:G194"/>
    <mergeCell ref="E196:G196"/>
    <mergeCell ref="E232:G232"/>
    <mergeCell ref="A42:A46"/>
    <mergeCell ref="P108:Q108"/>
    <mergeCell ref="H37:I37"/>
    <mergeCell ref="E38:G38"/>
    <mergeCell ref="E40:G40"/>
    <mergeCell ref="E42:G42"/>
    <mergeCell ref="B37:D41"/>
    <mergeCell ref="A53:A57"/>
    <mergeCell ref="B53:D57"/>
    <mergeCell ref="A93:A97"/>
    <mergeCell ref="B153:D157"/>
    <mergeCell ref="E174:G174"/>
    <mergeCell ref="L174:O174"/>
    <mergeCell ref="E109:G109"/>
    <mergeCell ref="H109:I109"/>
    <mergeCell ref="B108:D112"/>
    <mergeCell ref="E108:G108"/>
    <mergeCell ref="H108:I108"/>
    <mergeCell ref="E137:G137"/>
    <mergeCell ref="H137:I137"/>
    <mergeCell ref="E230:G230"/>
    <mergeCell ref="H230:I230"/>
    <mergeCell ref="L230:O230"/>
    <mergeCell ref="P174:Q174"/>
    <mergeCell ref="H173:I173"/>
    <mergeCell ref="L229:O229"/>
    <mergeCell ref="P229:Q229"/>
    <mergeCell ref="H174:I174"/>
    <mergeCell ref="P228:Q228"/>
    <mergeCell ref="P175:Q175"/>
    <mergeCell ref="A1:S1"/>
    <mergeCell ref="A4:S5"/>
    <mergeCell ref="B27:D31"/>
    <mergeCell ref="B42:D46"/>
    <mergeCell ref="A218:A222"/>
    <mergeCell ref="A178:A182"/>
    <mergeCell ref="B58:D62"/>
    <mergeCell ref="L109:O109"/>
    <mergeCell ref="L150:O150"/>
    <mergeCell ref="A52:S52"/>
    <mergeCell ref="A58:A62"/>
    <mergeCell ref="A188:A192"/>
    <mergeCell ref="R228:S228"/>
    <mergeCell ref="R229:S229"/>
    <mergeCell ref="B178:D182"/>
    <mergeCell ref="R173:S173"/>
    <mergeCell ref="A148:A152"/>
    <mergeCell ref="L173:O173"/>
    <mergeCell ref="P173:Q173"/>
    <mergeCell ref="R106:S106"/>
    <mergeCell ref="A233:A237"/>
    <mergeCell ref="A153:A157"/>
    <mergeCell ref="A173:A177"/>
    <mergeCell ref="A103:A107"/>
    <mergeCell ref="A98:A102"/>
    <mergeCell ref="A27:A31"/>
    <mergeCell ref="A108:A112"/>
    <mergeCell ref="A88:A92"/>
    <mergeCell ref="A78:A82"/>
    <mergeCell ref="A47:D51"/>
    <mergeCell ref="A37:A41"/>
    <mergeCell ref="A22:A26"/>
    <mergeCell ref="R19:S19"/>
    <mergeCell ref="H25:I25"/>
    <mergeCell ref="H26:I26"/>
    <mergeCell ref="P19:Q19"/>
    <mergeCell ref="E24:G24"/>
    <mergeCell ref="A17:A21"/>
    <mergeCell ref="A32:A36"/>
    <mergeCell ref="E17:G17"/>
    <mergeCell ref="B17:D21"/>
    <mergeCell ref="L108:O108"/>
    <mergeCell ref="L59:O59"/>
    <mergeCell ref="H22:I22"/>
    <mergeCell ref="L17:O17"/>
    <mergeCell ref="E26:G26"/>
    <mergeCell ref="L26:O26"/>
    <mergeCell ref="E107:G107"/>
    <mergeCell ref="H107:I107"/>
    <mergeCell ref="L21:O21"/>
    <mergeCell ref="P17:Q17"/>
    <mergeCell ref="R17:S17"/>
    <mergeCell ref="E18:G18"/>
    <mergeCell ref="L18:O18"/>
    <mergeCell ref="P18:Q18"/>
    <mergeCell ref="R18:S18"/>
    <mergeCell ref="H18:I18"/>
    <mergeCell ref="H17:I17"/>
    <mergeCell ref="A11:S11"/>
    <mergeCell ref="E20:G20"/>
    <mergeCell ref="L20:O20"/>
    <mergeCell ref="P20:Q20"/>
    <mergeCell ref="R20:S20"/>
    <mergeCell ref="P16:Q16"/>
    <mergeCell ref="R16:S16"/>
    <mergeCell ref="E19:G19"/>
    <mergeCell ref="L19:O19"/>
    <mergeCell ref="B12:D16"/>
    <mergeCell ref="P21:Q21"/>
    <mergeCell ref="R21:S21"/>
    <mergeCell ref="H23:I23"/>
    <mergeCell ref="B22:D26"/>
    <mergeCell ref="E22:G22"/>
    <mergeCell ref="L22:O22"/>
    <mergeCell ref="P22:Q22"/>
    <mergeCell ref="R22:S22"/>
    <mergeCell ref="E21:G21"/>
    <mergeCell ref="P26:Q26"/>
    <mergeCell ref="R26:S26"/>
    <mergeCell ref="L24:O24"/>
    <mergeCell ref="P24:Q24"/>
    <mergeCell ref="R24:S24"/>
    <mergeCell ref="E25:G25"/>
    <mergeCell ref="L25:O25"/>
    <mergeCell ref="P25:Q25"/>
    <mergeCell ref="H24:I24"/>
    <mergeCell ref="R25:S25"/>
    <mergeCell ref="P105:Q105"/>
    <mergeCell ref="R105:S105"/>
    <mergeCell ref="L107:O107"/>
    <mergeCell ref="P107:Q107"/>
    <mergeCell ref="R107:S107"/>
    <mergeCell ref="E106:G106"/>
    <mergeCell ref="H106:I106"/>
    <mergeCell ref="P106:Q106"/>
    <mergeCell ref="E104:G104"/>
    <mergeCell ref="H104:I104"/>
    <mergeCell ref="L104:O104"/>
    <mergeCell ref="P104:Q104"/>
    <mergeCell ref="L106:O106"/>
    <mergeCell ref="R103:S103"/>
    <mergeCell ref="R104:S104"/>
    <mergeCell ref="E105:G105"/>
    <mergeCell ref="H105:I105"/>
    <mergeCell ref="L105:O105"/>
    <mergeCell ref="E102:G102"/>
    <mergeCell ref="H102:I102"/>
    <mergeCell ref="L102:O102"/>
    <mergeCell ref="P102:Q102"/>
    <mergeCell ref="R102:S102"/>
    <mergeCell ref="B103:D107"/>
    <mergeCell ref="E103:G103"/>
    <mergeCell ref="H103:I103"/>
    <mergeCell ref="L103:O103"/>
    <mergeCell ref="P103:Q103"/>
    <mergeCell ref="P100:Q100"/>
    <mergeCell ref="R100:S100"/>
    <mergeCell ref="H101:I101"/>
    <mergeCell ref="L101:O101"/>
    <mergeCell ref="P101:Q101"/>
    <mergeCell ref="R101:S101"/>
    <mergeCell ref="E99:G99"/>
    <mergeCell ref="H99:I99"/>
    <mergeCell ref="L99:O99"/>
    <mergeCell ref="P99:Q99"/>
    <mergeCell ref="E101:G101"/>
    <mergeCell ref="R98:S98"/>
    <mergeCell ref="R99:S99"/>
    <mergeCell ref="E100:G100"/>
    <mergeCell ref="H100:I100"/>
    <mergeCell ref="L100:O100"/>
    <mergeCell ref="E97:G97"/>
    <mergeCell ref="H97:I97"/>
    <mergeCell ref="L97:O97"/>
    <mergeCell ref="P97:Q97"/>
    <mergeCell ref="R97:S97"/>
    <mergeCell ref="B98:D102"/>
    <mergeCell ref="E98:G98"/>
    <mergeCell ref="H98:I98"/>
    <mergeCell ref="L98:O98"/>
    <mergeCell ref="P98:Q98"/>
    <mergeCell ref="P95:Q95"/>
    <mergeCell ref="R95:S95"/>
    <mergeCell ref="H96:I96"/>
    <mergeCell ref="L96:O96"/>
    <mergeCell ref="P96:Q96"/>
    <mergeCell ref="R96:S96"/>
    <mergeCell ref="E94:G94"/>
    <mergeCell ref="H94:I94"/>
    <mergeCell ref="L94:O94"/>
    <mergeCell ref="P94:Q94"/>
    <mergeCell ref="E96:G96"/>
    <mergeCell ref="R93:S93"/>
    <mergeCell ref="R94:S94"/>
    <mergeCell ref="E95:G95"/>
    <mergeCell ref="H95:I95"/>
    <mergeCell ref="L95:O95"/>
    <mergeCell ref="E92:G92"/>
    <mergeCell ref="H92:I92"/>
    <mergeCell ref="L92:O92"/>
    <mergeCell ref="P92:Q92"/>
    <mergeCell ref="R92:S92"/>
    <mergeCell ref="B93:D97"/>
    <mergeCell ref="E93:G93"/>
    <mergeCell ref="H93:I93"/>
    <mergeCell ref="L93:O93"/>
    <mergeCell ref="P93:Q93"/>
    <mergeCell ref="R91:S91"/>
    <mergeCell ref="P89:Q89"/>
    <mergeCell ref="E91:G91"/>
    <mergeCell ref="H91:I91"/>
    <mergeCell ref="L91:O91"/>
    <mergeCell ref="P91:Q91"/>
    <mergeCell ref="R88:S88"/>
    <mergeCell ref="R89:S89"/>
    <mergeCell ref="E90:G90"/>
    <mergeCell ref="H90:I90"/>
    <mergeCell ref="L90:O90"/>
    <mergeCell ref="P90:Q90"/>
    <mergeCell ref="R90:S90"/>
    <mergeCell ref="P88:Q88"/>
    <mergeCell ref="E89:G89"/>
    <mergeCell ref="H89:I89"/>
    <mergeCell ref="H28:I28"/>
    <mergeCell ref="B88:D92"/>
    <mergeCell ref="E88:G88"/>
    <mergeCell ref="H88:I88"/>
    <mergeCell ref="L88:O88"/>
    <mergeCell ref="H30:I30"/>
    <mergeCell ref="B32:D36"/>
    <mergeCell ref="E34:G34"/>
    <mergeCell ref="E36:G36"/>
    <mergeCell ref="L89:O89"/>
    <mergeCell ref="P30:Q30"/>
    <mergeCell ref="E27:G27"/>
    <mergeCell ref="L27:O27"/>
    <mergeCell ref="P27:Q27"/>
    <mergeCell ref="R27:S27"/>
    <mergeCell ref="E28:G28"/>
    <mergeCell ref="L28:O28"/>
    <mergeCell ref="P28:Q28"/>
    <mergeCell ref="R28:S28"/>
    <mergeCell ref="H27:I27"/>
    <mergeCell ref="P31:Q31"/>
    <mergeCell ref="H32:I32"/>
    <mergeCell ref="E29:G29"/>
    <mergeCell ref="L29:O29"/>
    <mergeCell ref="P29:Q29"/>
    <mergeCell ref="R29:S29"/>
    <mergeCell ref="E30:G30"/>
    <mergeCell ref="L30:O30"/>
    <mergeCell ref="R30:S30"/>
    <mergeCell ref="H29:I29"/>
    <mergeCell ref="P34:Q34"/>
    <mergeCell ref="R34:S34"/>
    <mergeCell ref="R32:S32"/>
    <mergeCell ref="E31:G31"/>
    <mergeCell ref="L31:O31"/>
    <mergeCell ref="E32:G32"/>
    <mergeCell ref="R31:S31"/>
    <mergeCell ref="H31:I31"/>
    <mergeCell ref="L32:O32"/>
    <mergeCell ref="P32:Q32"/>
    <mergeCell ref="H35:I35"/>
    <mergeCell ref="L35:O35"/>
    <mergeCell ref="E87:G87"/>
    <mergeCell ref="H87:I87"/>
    <mergeCell ref="L87:O87"/>
    <mergeCell ref="L84:O84"/>
    <mergeCell ref="H81:I81"/>
    <mergeCell ref="L81:O81"/>
    <mergeCell ref="E41:G41"/>
    <mergeCell ref="L41:O41"/>
    <mergeCell ref="B78:D82"/>
    <mergeCell ref="P87:Q87"/>
    <mergeCell ref="R87:S87"/>
    <mergeCell ref="E86:G86"/>
    <mergeCell ref="H86:I86"/>
    <mergeCell ref="L86:O86"/>
    <mergeCell ref="P86:Q86"/>
    <mergeCell ref="R83:S83"/>
    <mergeCell ref="R86:S86"/>
    <mergeCell ref="E81:G81"/>
    <mergeCell ref="R35:S35"/>
    <mergeCell ref="E33:G33"/>
    <mergeCell ref="L33:O33"/>
    <mergeCell ref="P33:Q33"/>
    <mergeCell ref="H34:I34"/>
    <mergeCell ref="L34:O34"/>
    <mergeCell ref="E35:G35"/>
    <mergeCell ref="H33:I33"/>
    <mergeCell ref="R33:S33"/>
    <mergeCell ref="P35:Q35"/>
    <mergeCell ref="R36:S36"/>
    <mergeCell ref="R84:S84"/>
    <mergeCell ref="E85:G85"/>
    <mergeCell ref="H85:I85"/>
    <mergeCell ref="L85:O85"/>
    <mergeCell ref="P85:Q85"/>
    <mergeCell ref="R85:S85"/>
    <mergeCell ref="H36:I36"/>
    <mergeCell ref="L36:O36"/>
    <mergeCell ref="P36:Q36"/>
    <mergeCell ref="A83:A87"/>
    <mergeCell ref="B83:D87"/>
    <mergeCell ref="E83:G83"/>
    <mergeCell ref="H83:I83"/>
    <mergeCell ref="L83:O83"/>
    <mergeCell ref="P83:Q83"/>
    <mergeCell ref="E84:G84"/>
    <mergeCell ref="H84:I84"/>
    <mergeCell ref="P84:Q84"/>
    <mergeCell ref="P81:Q81"/>
    <mergeCell ref="R81:S81"/>
    <mergeCell ref="E82:G82"/>
    <mergeCell ref="H82:I82"/>
    <mergeCell ref="L82:O82"/>
    <mergeCell ref="P82:Q82"/>
    <mergeCell ref="R82:S82"/>
    <mergeCell ref="R78:S78"/>
    <mergeCell ref="R79:S79"/>
    <mergeCell ref="E80:G80"/>
    <mergeCell ref="H80:I80"/>
    <mergeCell ref="L80:O80"/>
    <mergeCell ref="P80:Q80"/>
    <mergeCell ref="R80:S80"/>
    <mergeCell ref="E78:G78"/>
    <mergeCell ref="H78:I78"/>
    <mergeCell ref="L78:O78"/>
    <mergeCell ref="P78:Q78"/>
    <mergeCell ref="E79:G79"/>
    <mergeCell ref="H79:I79"/>
    <mergeCell ref="L79:O79"/>
    <mergeCell ref="P79:Q79"/>
    <mergeCell ref="E37:G37"/>
    <mergeCell ref="L37:O37"/>
    <mergeCell ref="P37:Q37"/>
    <mergeCell ref="L39:O39"/>
    <mergeCell ref="P39:Q39"/>
    <mergeCell ref="R37:S37"/>
    <mergeCell ref="E77:G77"/>
    <mergeCell ref="H77:I77"/>
    <mergeCell ref="L77:O77"/>
    <mergeCell ref="P77:Q77"/>
    <mergeCell ref="R77:S77"/>
    <mergeCell ref="L38:O38"/>
    <mergeCell ref="P38:Q38"/>
    <mergeCell ref="R38:S38"/>
    <mergeCell ref="E39:G39"/>
    <mergeCell ref="R39:S39"/>
    <mergeCell ref="H38:I38"/>
    <mergeCell ref="H39:I39"/>
    <mergeCell ref="L40:O40"/>
    <mergeCell ref="P40:Q40"/>
    <mergeCell ref="R40:S40"/>
    <mergeCell ref="P41:Q41"/>
    <mergeCell ref="R41:S41"/>
    <mergeCell ref="H40:I40"/>
    <mergeCell ref="H41:I41"/>
    <mergeCell ref="L42:O42"/>
    <mergeCell ref="P42:Q42"/>
    <mergeCell ref="R42:S42"/>
    <mergeCell ref="E43:G43"/>
    <mergeCell ref="L43:O43"/>
    <mergeCell ref="P43:Q43"/>
    <mergeCell ref="R43:S43"/>
    <mergeCell ref="H42:I42"/>
    <mergeCell ref="H43:I43"/>
    <mergeCell ref="E44:G44"/>
    <mergeCell ref="L44:O44"/>
    <mergeCell ref="P44:Q44"/>
    <mergeCell ref="R44:S44"/>
    <mergeCell ref="E45:G45"/>
    <mergeCell ref="L45:O45"/>
    <mergeCell ref="P45:Q45"/>
    <mergeCell ref="R45:S45"/>
    <mergeCell ref="H44:I44"/>
    <mergeCell ref="H45:I45"/>
    <mergeCell ref="E46:G46"/>
    <mergeCell ref="L46:O46"/>
    <mergeCell ref="P46:Q46"/>
    <mergeCell ref="R46:S46"/>
    <mergeCell ref="E47:G47"/>
    <mergeCell ref="L47:O47"/>
    <mergeCell ref="P47:Q47"/>
    <mergeCell ref="R47:S47"/>
    <mergeCell ref="H46:I46"/>
    <mergeCell ref="H47:I47"/>
    <mergeCell ref="E48:G48"/>
    <mergeCell ref="L48:O48"/>
    <mergeCell ref="P48:Q48"/>
    <mergeCell ref="R48:S48"/>
    <mergeCell ref="E49:G49"/>
    <mergeCell ref="L49:O49"/>
    <mergeCell ref="P49:Q49"/>
    <mergeCell ref="R49:S49"/>
    <mergeCell ref="H48:I48"/>
    <mergeCell ref="H49:I49"/>
    <mergeCell ref="E50:G50"/>
    <mergeCell ref="L50:O50"/>
    <mergeCell ref="P50:Q50"/>
    <mergeCell ref="R50:S50"/>
    <mergeCell ref="E51:G51"/>
    <mergeCell ref="L51:O51"/>
    <mergeCell ref="P51:Q51"/>
    <mergeCell ref="R51:S51"/>
    <mergeCell ref="H50:I50"/>
    <mergeCell ref="H51:I51"/>
    <mergeCell ref="R53:S53"/>
    <mergeCell ref="E54:G54"/>
    <mergeCell ref="L54:O54"/>
    <mergeCell ref="P54:Q54"/>
    <mergeCell ref="R54:S54"/>
    <mergeCell ref="H53:I53"/>
    <mergeCell ref="H54:I54"/>
    <mergeCell ref="E53:G53"/>
    <mergeCell ref="L53:O53"/>
    <mergeCell ref="P53:Q53"/>
    <mergeCell ref="E55:G55"/>
    <mergeCell ref="L55:O55"/>
    <mergeCell ref="P55:Q55"/>
    <mergeCell ref="R55:S55"/>
    <mergeCell ref="E56:G56"/>
    <mergeCell ref="L56:O56"/>
    <mergeCell ref="P56:Q56"/>
    <mergeCell ref="R56:S56"/>
    <mergeCell ref="H55:I55"/>
    <mergeCell ref="H56:I56"/>
    <mergeCell ref="E57:G57"/>
    <mergeCell ref="L57:O57"/>
    <mergeCell ref="P57:Q57"/>
    <mergeCell ref="R57:S57"/>
    <mergeCell ref="E58:G58"/>
    <mergeCell ref="L58:O58"/>
    <mergeCell ref="P58:Q58"/>
    <mergeCell ref="R58:S58"/>
    <mergeCell ref="H57:I57"/>
    <mergeCell ref="H58:I58"/>
    <mergeCell ref="E60:G60"/>
    <mergeCell ref="L60:O60"/>
    <mergeCell ref="P60:Q60"/>
    <mergeCell ref="R60:S60"/>
    <mergeCell ref="H59:I59"/>
    <mergeCell ref="H60:I60"/>
    <mergeCell ref="E59:G59"/>
    <mergeCell ref="P59:Q59"/>
    <mergeCell ref="R59:S59"/>
    <mergeCell ref="R149:S149"/>
    <mergeCell ref="H148:I148"/>
    <mergeCell ref="H149:I149"/>
    <mergeCell ref="E148:G148"/>
    <mergeCell ref="L148:O148"/>
    <mergeCell ref="P148:Q148"/>
    <mergeCell ref="P150:Q150"/>
    <mergeCell ref="R150:S150"/>
    <mergeCell ref="E151:G151"/>
    <mergeCell ref="L151:O151"/>
    <mergeCell ref="P151:Q151"/>
    <mergeCell ref="R151:S151"/>
    <mergeCell ref="H150:I150"/>
    <mergeCell ref="H151:I151"/>
    <mergeCell ref="E150:G150"/>
    <mergeCell ref="E152:G152"/>
    <mergeCell ref="L152:O152"/>
    <mergeCell ref="P152:Q152"/>
    <mergeCell ref="R152:S152"/>
    <mergeCell ref="E153:G153"/>
    <mergeCell ref="L153:O153"/>
    <mergeCell ref="P153:Q153"/>
    <mergeCell ref="R153:S153"/>
    <mergeCell ref="H152:I152"/>
    <mergeCell ref="H153:I153"/>
    <mergeCell ref="E154:G154"/>
    <mergeCell ref="L154:O154"/>
    <mergeCell ref="P154:Q154"/>
    <mergeCell ref="R154:S154"/>
    <mergeCell ref="E155:G155"/>
    <mergeCell ref="L155:O155"/>
    <mergeCell ref="P155:Q155"/>
    <mergeCell ref="R155:S155"/>
    <mergeCell ref="H154:I154"/>
    <mergeCell ref="H155:I155"/>
    <mergeCell ref="E156:G156"/>
    <mergeCell ref="L156:O156"/>
    <mergeCell ref="P156:Q156"/>
    <mergeCell ref="R156:S156"/>
    <mergeCell ref="E157:G157"/>
    <mergeCell ref="L157:O157"/>
    <mergeCell ref="P157:Q157"/>
    <mergeCell ref="R157:S157"/>
    <mergeCell ref="H156:I156"/>
    <mergeCell ref="H157:I157"/>
    <mergeCell ref="R175:S175"/>
    <mergeCell ref="E176:G176"/>
    <mergeCell ref="L176:O176"/>
    <mergeCell ref="P176:Q176"/>
    <mergeCell ref="R176:S176"/>
    <mergeCell ref="H175:I175"/>
    <mergeCell ref="H176:I176"/>
    <mergeCell ref="E175:G175"/>
    <mergeCell ref="L175:O175"/>
    <mergeCell ref="E177:G177"/>
    <mergeCell ref="L177:O177"/>
    <mergeCell ref="P177:Q177"/>
    <mergeCell ref="R177:S177"/>
    <mergeCell ref="E178:G178"/>
    <mergeCell ref="L178:O178"/>
    <mergeCell ref="P178:Q178"/>
    <mergeCell ref="R178:S178"/>
    <mergeCell ref="H177:I177"/>
    <mergeCell ref="H178:I178"/>
    <mergeCell ref="H182:I182"/>
    <mergeCell ref="L179:O179"/>
    <mergeCell ref="P179:Q179"/>
    <mergeCell ref="R179:S179"/>
    <mergeCell ref="E180:G180"/>
    <mergeCell ref="L180:O180"/>
    <mergeCell ref="P180:Q180"/>
    <mergeCell ref="R180:S180"/>
    <mergeCell ref="H179:I179"/>
    <mergeCell ref="H180:I180"/>
    <mergeCell ref="E181:G181"/>
    <mergeCell ref="L181:O181"/>
    <mergeCell ref="P181:Q181"/>
    <mergeCell ref="R181:S181"/>
    <mergeCell ref="E179:G179"/>
    <mergeCell ref="E182:G182"/>
    <mergeCell ref="L182:O182"/>
    <mergeCell ref="P182:Q182"/>
    <mergeCell ref="R182:S182"/>
    <mergeCell ref="H181:I181"/>
    <mergeCell ref="E75:G75"/>
    <mergeCell ref="H75:I75"/>
    <mergeCell ref="L75:O75"/>
    <mergeCell ref="P75:Q75"/>
    <mergeCell ref="R75:S75"/>
    <mergeCell ref="E76:G76"/>
    <mergeCell ref="H76:I76"/>
    <mergeCell ref="L76:O76"/>
    <mergeCell ref="P76:Q76"/>
    <mergeCell ref="R76:S76"/>
    <mergeCell ref="B73:D77"/>
    <mergeCell ref="E73:G73"/>
    <mergeCell ref="H73:I73"/>
    <mergeCell ref="L73:O73"/>
    <mergeCell ref="P73:Q73"/>
    <mergeCell ref="R73:S73"/>
    <mergeCell ref="E74:G74"/>
    <mergeCell ref="H74:I74"/>
    <mergeCell ref="L74:O74"/>
    <mergeCell ref="P74:Q74"/>
    <mergeCell ref="E188:G188"/>
    <mergeCell ref="L188:O188"/>
    <mergeCell ref="P188:Q188"/>
    <mergeCell ref="R188:S188"/>
    <mergeCell ref="E189:G189"/>
    <mergeCell ref="L189:O189"/>
    <mergeCell ref="P189:Q189"/>
    <mergeCell ref="R189:S189"/>
    <mergeCell ref="H188:I188"/>
    <mergeCell ref="H189:I189"/>
    <mergeCell ref="E190:G190"/>
    <mergeCell ref="L190:O190"/>
    <mergeCell ref="P190:Q190"/>
    <mergeCell ref="R190:S190"/>
    <mergeCell ref="E191:G191"/>
    <mergeCell ref="L191:O191"/>
    <mergeCell ref="P191:Q191"/>
    <mergeCell ref="R191:S191"/>
    <mergeCell ref="H190:I190"/>
    <mergeCell ref="H191:I191"/>
    <mergeCell ref="E192:G192"/>
    <mergeCell ref="L192:O192"/>
    <mergeCell ref="P192:Q192"/>
    <mergeCell ref="R192:S192"/>
    <mergeCell ref="E193:G193"/>
    <mergeCell ref="L193:O193"/>
    <mergeCell ref="P193:Q193"/>
    <mergeCell ref="R193:S193"/>
    <mergeCell ref="H192:I192"/>
    <mergeCell ref="H193:I193"/>
    <mergeCell ref="L194:O194"/>
    <mergeCell ref="P194:Q194"/>
    <mergeCell ref="R194:S194"/>
    <mergeCell ref="E195:G195"/>
    <mergeCell ref="L195:O195"/>
    <mergeCell ref="P195:Q195"/>
    <mergeCell ref="R195:S195"/>
    <mergeCell ref="H194:I194"/>
    <mergeCell ref="H195:I195"/>
    <mergeCell ref="L196:O196"/>
    <mergeCell ref="P196:Q196"/>
    <mergeCell ref="R196:S196"/>
    <mergeCell ref="E197:G197"/>
    <mergeCell ref="L197:O197"/>
    <mergeCell ref="P197:Q197"/>
    <mergeCell ref="R197:S197"/>
    <mergeCell ref="H196:I196"/>
    <mergeCell ref="H197:I197"/>
    <mergeCell ref="R218:S218"/>
    <mergeCell ref="E219:G219"/>
    <mergeCell ref="L219:O219"/>
    <mergeCell ref="P219:Q219"/>
    <mergeCell ref="R219:S219"/>
    <mergeCell ref="H218:I218"/>
    <mergeCell ref="H219:I219"/>
    <mergeCell ref="E218:G218"/>
    <mergeCell ref="E220:G220"/>
    <mergeCell ref="L220:O220"/>
    <mergeCell ref="P220:Q220"/>
    <mergeCell ref="R220:S220"/>
    <mergeCell ref="E221:G221"/>
    <mergeCell ref="L221:O221"/>
    <mergeCell ref="P221:Q221"/>
    <mergeCell ref="R221:S221"/>
    <mergeCell ref="H220:I220"/>
    <mergeCell ref="H221:I221"/>
    <mergeCell ref="E222:G222"/>
    <mergeCell ref="L222:O222"/>
    <mergeCell ref="P222:Q222"/>
    <mergeCell ref="R222:S222"/>
    <mergeCell ref="E223:G223"/>
    <mergeCell ref="L223:O223"/>
    <mergeCell ref="P223:Q223"/>
    <mergeCell ref="R223:S223"/>
    <mergeCell ref="H222:I222"/>
    <mergeCell ref="H223:I223"/>
    <mergeCell ref="E224:G224"/>
    <mergeCell ref="L224:O224"/>
    <mergeCell ref="P224:Q224"/>
    <mergeCell ref="R224:S224"/>
    <mergeCell ref="E225:G225"/>
    <mergeCell ref="L225:O225"/>
    <mergeCell ref="P225:Q225"/>
    <mergeCell ref="R225:S225"/>
    <mergeCell ref="H224:I224"/>
    <mergeCell ref="H225:I225"/>
    <mergeCell ref="E226:G226"/>
    <mergeCell ref="L226:O226"/>
    <mergeCell ref="P226:Q226"/>
    <mergeCell ref="R226:S226"/>
    <mergeCell ref="E227:G227"/>
    <mergeCell ref="L227:O227"/>
    <mergeCell ref="P227:Q227"/>
    <mergeCell ref="R227:S227"/>
    <mergeCell ref="H226:I226"/>
    <mergeCell ref="H227:I227"/>
    <mergeCell ref="E233:G233"/>
    <mergeCell ref="L233:O233"/>
    <mergeCell ref="P233:Q233"/>
    <mergeCell ref="R233:S233"/>
    <mergeCell ref="E234:G234"/>
    <mergeCell ref="L234:O234"/>
    <mergeCell ref="P234:Q234"/>
    <mergeCell ref="R234:S234"/>
    <mergeCell ref="H233:I233"/>
    <mergeCell ref="H234:I234"/>
    <mergeCell ref="E235:G235"/>
    <mergeCell ref="L235:O235"/>
    <mergeCell ref="P235:Q235"/>
    <mergeCell ref="R235:S235"/>
    <mergeCell ref="E236:G236"/>
    <mergeCell ref="L236:O236"/>
    <mergeCell ref="P236:Q236"/>
    <mergeCell ref="R236:S236"/>
    <mergeCell ref="H235:I235"/>
    <mergeCell ref="H236:I236"/>
    <mergeCell ref="E237:G237"/>
    <mergeCell ref="L237:O237"/>
    <mergeCell ref="P237:Q237"/>
    <mergeCell ref="R237:S237"/>
    <mergeCell ref="E238:G238"/>
    <mergeCell ref="L238:O238"/>
    <mergeCell ref="P238:Q238"/>
    <mergeCell ref="R238:S238"/>
    <mergeCell ref="H237:I237"/>
    <mergeCell ref="H238:I238"/>
    <mergeCell ref="E240:G240"/>
    <mergeCell ref="L240:O240"/>
    <mergeCell ref="P240:Q240"/>
    <mergeCell ref="R240:S240"/>
    <mergeCell ref="H239:I239"/>
    <mergeCell ref="H240:I240"/>
    <mergeCell ref="E242:G242"/>
    <mergeCell ref="L242:O242"/>
    <mergeCell ref="P242:Q242"/>
    <mergeCell ref="R242:S242"/>
    <mergeCell ref="H241:I241"/>
    <mergeCell ref="H242:I242"/>
    <mergeCell ref="L14:O14"/>
    <mergeCell ref="P14:Q14"/>
    <mergeCell ref="E241:G241"/>
    <mergeCell ref="L241:O241"/>
    <mergeCell ref="P241:Q241"/>
    <mergeCell ref="R241:S241"/>
    <mergeCell ref="E239:G239"/>
    <mergeCell ref="L239:O239"/>
    <mergeCell ref="P239:Q239"/>
    <mergeCell ref="R239:S239"/>
    <mergeCell ref="L16:O16"/>
    <mergeCell ref="R14:S14"/>
    <mergeCell ref="E13:G13"/>
    <mergeCell ref="L13:O13"/>
    <mergeCell ref="P13:Q13"/>
    <mergeCell ref="R13:S13"/>
    <mergeCell ref="L15:O15"/>
    <mergeCell ref="P15:Q15"/>
    <mergeCell ref="R15:S15"/>
    <mergeCell ref="E14:G14"/>
    <mergeCell ref="P23:Q23"/>
    <mergeCell ref="R23:S23"/>
    <mergeCell ref="P243:Q243"/>
    <mergeCell ref="R243:S243"/>
    <mergeCell ref="H71:I71"/>
    <mergeCell ref="P71:Q71"/>
    <mergeCell ref="R71:S71"/>
    <mergeCell ref="R72:S72"/>
    <mergeCell ref="L218:O218"/>
    <mergeCell ref="P218:Q218"/>
    <mergeCell ref="E12:G12"/>
    <mergeCell ref="L12:O12"/>
    <mergeCell ref="P12:Q12"/>
    <mergeCell ref="R12:S12"/>
    <mergeCell ref="P244:Q244"/>
    <mergeCell ref="R244:S244"/>
    <mergeCell ref="L71:O71"/>
    <mergeCell ref="E71:G71"/>
    <mergeCell ref="E23:G23"/>
    <mergeCell ref="L23:O23"/>
    <mergeCell ref="P245:Q245"/>
    <mergeCell ref="R245:S245"/>
    <mergeCell ref="P250:Q250"/>
    <mergeCell ref="R250:S250"/>
    <mergeCell ref="E246:G246"/>
    <mergeCell ref="L246:O246"/>
    <mergeCell ref="P246:Q246"/>
    <mergeCell ref="R246:S246"/>
    <mergeCell ref="P247:Q247"/>
    <mergeCell ref="R247:S247"/>
    <mergeCell ref="P249:Q249"/>
    <mergeCell ref="R249:S249"/>
    <mergeCell ref="E248:G248"/>
    <mergeCell ref="L248:O248"/>
    <mergeCell ref="P248:Q248"/>
    <mergeCell ref="R248:S248"/>
    <mergeCell ref="P252:Q252"/>
    <mergeCell ref="R252:S252"/>
    <mergeCell ref="A243:D247"/>
    <mergeCell ref="A248:D252"/>
    <mergeCell ref="E251:G251"/>
    <mergeCell ref="L251:O251"/>
    <mergeCell ref="P251:Q251"/>
    <mergeCell ref="R251:S251"/>
    <mergeCell ref="E249:G249"/>
    <mergeCell ref="L249:O249"/>
    <mergeCell ref="E250:G250"/>
    <mergeCell ref="L250:O250"/>
    <mergeCell ref="E243:G243"/>
    <mergeCell ref="L243:O243"/>
    <mergeCell ref="E247:G247"/>
    <mergeCell ref="L247:O247"/>
    <mergeCell ref="E245:G245"/>
    <mergeCell ref="L245:O245"/>
    <mergeCell ref="E244:G244"/>
    <mergeCell ref="L244:O244"/>
    <mergeCell ref="A265:G265"/>
    <mergeCell ref="A2:S3"/>
    <mergeCell ref="A255:G255"/>
    <mergeCell ref="A256:G256"/>
    <mergeCell ref="A259:G259"/>
    <mergeCell ref="A261:G261"/>
    <mergeCell ref="A262:G262"/>
    <mergeCell ref="A73:A77"/>
    <mergeCell ref="E252:G252"/>
    <mergeCell ref="L252:O252"/>
    <mergeCell ref="E70:G70"/>
    <mergeCell ref="H70:I70"/>
    <mergeCell ref="L70:O70"/>
    <mergeCell ref="E69:G69"/>
    <mergeCell ref="H69:I69"/>
    <mergeCell ref="L69:O69"/>
    <mergeCell ref="E72:G72"/>
    <mergeCell ref="H72:I72"/>
    <mergeCell ref="L72:O72"/>
    <mergeCell ref="P72:Q72"/>
    <mergeCell ref="H65:I65"/>
    <mergeCell ref="L65:O65"/>
    <mergeCell ref="P65:Q65"/>
    <mergeCell ref="E67:G67"/>
    <mergeCell ref="H67:I67"/>
    <mergeCell ref="L67:O67"/>
    <mergeCell ref="R61:S61"/>
    <mergeCell ref="E62:G62"/>
    <mergeCell ref="L62:O62"/>
    <mergeCell ref="P62:Q62"/>
    <mergeCell ref="H61:I61"/>
    <mergeCell ref="R68:S68"/>
    <mergeCell ref="E66:G66"/>
    <mergeCell ref="H66:I66"/>
    <mergeCell ref="L66:O66"/>
    <mergeCell ref="E61:G61"/>
    <mergeCell ref="H68:I68"/>
    <mergeCell ref="L68:O68"/>
    <mergeCell ref="P61:Q61"/>
    <mergeCell ref="A63:A67"/>
    <mergeCell ref="B63:D67"/>
    <mergeCell ref="E63:G63"/>
    <mergeCell ref="H63:I63"/>
    <mergeCell ref="L63:O63"/>
    <mergeCell ref="A68:A72"/>
    <mergeCell ref="B68:D72"/>
    <mergeCell ref="P67:Q67"/>
    <mergeCell ref="P63:Q63"/>
    <mergeCell ref="L61:O61"/>
    <mergeCell ref="E64:G64"/>
    <mergeCell ref="H62:I62"/>
    <mergeCell ref="P70:Q70"/>
    <mergeCell ref="H64:I64"/>
    <mergeCell ref="L64:O64"/>
    <mergeCell ref="E65:G65"/>
    <mergeCell ref="E68:G68"/>
    <mergeCell ref="R74:S74"/>
    <mergeCell ref="R64:S64"/>
    <mergeCell ref="R66:S66"/>
    <mergeCell ref="R62:S62"/>
    <mergeCell ref="R67:S67"/>
    <mergeCell ref="R65:S65"/>
    <mergeCell ref="P66:Q66"/>
    <mergeCell ref="R63:S63"/>
    <mergeCell ref="L110:O110"/>
    <mergeCell ref="P110:Q110"/>
    <mergeCell ref="R110:S110"/>
    <mergeCell ref="P64:Q64"/>
    <mergeCell ref="P68:Q68"/>
    <mergeCell ref="R69:S69"/>
    <mergeCell ref="P69:Q69"/>
    <mergeCell ref="R70:S70"/>
    <mergeCell ref="E112:G112"/>
    <mergeCell ref="H112:I112"/>
    <mergeCell ref="L112:O112"/>
    <mergeCell ref="P112:Q112"/>
    <mergeCell ref="R112:S112"/>
    <mergeCell ref="E111:G111"/>
    <mergeCell ref="H111:I111"/>
    <mergeCell ref="L111:O111"/>
    <mergeCell ref="P111:Q111"/>
    <mergeCell ref="R111:S111"/>
    <mergeCell ref="A113:A117"/>
    <mergeCell ref="B113:D117"/>
    <mergeCell ref="E113:G113"/>
    <mergeCell ref="H113:I113"/>
    <mergeCell ref="L113:O113"/>
    <mergeCell ref="P113:Q113"/>
    <mergeCell ref="E115:G115"/>
    <mergeCell ref="H115:I115"/>
    <mergeCell ref="L115:O115"/>
    <mergeCell ref="P115:Q115"/>
    <mergeCell ref="R113:S113"/>
    <mergeCell ref="E114:G114"/>
    <mergeCell ref="H114:I114"/>
    <mergeCell ref="L114:O114"/>
    <mergeCell ref="P114:Q114"/>
    <mergeCell ref="R114:S114"/>
    <mergeCell ref="R115:S115"/>
    <mergeCell ref="E116:G116"/>
    <mergeCell ref="H116:I116"/>
    <mergeCell ref="L116:O116"/>
    <mergeCell ref="P116:Q116"/>
    <mergeCell ref="R116:S116"/>
    <mergeCell ref="E117:G117"/>
    <mergeCell ref="H117:I117"/>
    <mergeCell ref="L117:O117"/>
    <mergeCell ref="P117:Q117"/>
    <mergeCell ref="R117:S117"/>
    <mergeCell ref="A118:A122"/>
    <mergeCell ref="B118:D122"/>
    <mergeCell ref="E118:G118"/>
    <mergeCell ref="H118:I118"/>
    <mergeCell ref="L118:O118"/>
    <mergeCell ref="P118:Q118"/>
    <mergeCell ref="R118:S118"/>
    <mergeCell ref="E119:G119"/>
    <mergeCell ref="H119:I119"/>
    <mergeCell ref="L119:O119"/>
    <mergeCell ref="P119:Q119"/>
    <mergeCell ref="R119:S119"/>
    <mergeCell ref="E120:G120"/>
    <mergeCell ref="H120:I120"/>
    <mergeCell ref="L120:O120"/>
    <mergeCell ref="P120:Q120"/>
    <mergeCell ref="R120:S120"/>
    <mergeCell ref="E121:G121"/>
    <mergeCell ref="H121:I121"/>
    <mergeCell ref="L121:O121"/>
    <mergeCell ref="P121:Q121"/>
    <mergeCell ref="R121:S121"/>
    <mergeCell ref="E122:G122"/>
    <mergeCell ref="H122:I122"/>
    <mergeCell ref="L122:O122"/>
    <mergeCell ref="P122:Q122"/>
    <mergeCell ref="R122:S122"/>
    <mergeCell ref="A123:A127"/>
    <mergeCell ref="B123:D127"/>
    <mergeCell ref="E123:G123"/>
    <mergeCell ref="H123:I123"/>
    <mergeCell ref="L123:O123"/>
    <mergeCell ref="P123:Q123"/>
    <mergeCell ref="R123:S123"/>
    <mergeCell ref="E124:G124"/>
    <mergeCell ref="H124:I124"/>
    <mergeCell ref="L124:O124"/>
    <mergeCell ref="P124:Q124"/>
    <mergeCell ref="R124:S124"/>
    <mergeCell ref="E125:G125"/>
    <mergeCell ref="H125:I125"/>
    <mergeCell ref="L125:O125"/>
    <mergeCell ref="P125:Q125"/>
    <mergeCell ref="R125:S125"/>
    <mergeCell ref="E126:G126"/>
    <mergeCell ref="H126:I126"/>
    <mergeCell ref="L126:O126"/>
    <mergeCell ref="P126:Q126"/>
    <mergeCell ref="R126:S126"/>
    <mergeCell ref="E127:G127"/>
    <mergeCell ref="H127:I127"/>
    <mergeCell ref="L127:O127"/>
    <mergeCell ref="P127:Q127"/>
    <mergeCell ref="R127:S127"/>
    <mergeCell ref="A128:A132"/>
    <mergeCell ref="B128:D132"/>
    <mergeCell ref="E128:G128"/>
    <mergeCell ref="H128:I128"/>
    <mergeCell ref="L128:O128"/>
    <mergeCell ref="P128:Q128"/>
    <mergeCell ref="R128:S128"/>
    <mergeCell ref="E129:G129"/>
    <mergeCell ref="H129:I129"/>
    <mergeCell ref="L129:O129"/>
    <mergeCell ref="P129:Q129"/>
    <mergeCell ref="R129:S129"/>
    <mergeCell ref="E130:G130"/>
    <mergeCell ref="H130:I130"/>
    <mergeCell ref="L130:O130"/>
    <mergeCell ref="P130:Q130"/>
    <mergeCell ref="R130:S130"/>
    <mergeCell ref="E131:G131"/>
    <mergeCell ref="H131:I131"/>
    <mergeCell ref="L131:O131"/>
    <mergeCell ref="P131:Q131"/>
    <mergeCell ref="R131:S131"/>
    <mergeCell ref="E132:G132"/>
    <mergeCell ref="H132:I132"/>
    <mergeCell ref="L132:O132"/>
    <mergeCell ref="P132:Q132"/>
    <mergeCell ref="R132:S132"/>
    <mergeCell ref="A158:A162"/>
    <mergeCell ref="B158:D162"/>
    <mergeCell ref="E158:G158"/>
    <mergeCell ref="H158:I158"/>
    <mergeCell ref="L158:O158"/>
    <mergeCell ref="P158:Q158"/>
    <mergeCell ref="R158:S158"/>
    <mergeCell ref="E159:G159"/>
    <mergeCell ref="H159:I159"/>
    <mergeCell ref="L159:O159"/>
    <mergeCell ref="P159:Q159"/>
    <mergeCell ref="R159:S159"/>
    <mergeCell ref="E160:G160"/>
    <mergeCell ref="H160:I160"/>
    <mergeCell ref="L160:O160"/>
    <mergeCell ref="P160:Q160"/>
    <mergeCell ref="R160:S160"/>
    <mergeCell ref="E161:G161"/>
    <mergeCell ref="H161:I161"/>
    <mergeCell ref="L161:O161"/>
    <mergeCell ref="P161:Q161"/>
    <mergeCell ref="R161:S161"/>
    <mergeCell ref="E162:G162"/>
    <mergeCell ref="H162:I162"/>
    <mergeCell ref="L162:O162"/>
    <mergeCell ref="P162:Q162"/>
    <mergeCell ref="R162:S162"/>
    <mergeCell ref="A163:A167"/>
    <mergeCell ref="B163:D167"/>
    <mergeCell ref="E163:G163"/>
    <mergeCell ref="H163:I163"/>
    <mergeCell ref="L163:O163"/>
    <mergeCell ref="P163:Q163"/>
    <mergeCell ref="R163:S163"/>
    <mergeCell ref="E164:G164"/>
    <mergeCell ref="H164:I164"/>
    <mergeCell ref="L164:O164"/>
    <mergeCell ref="P164:Q164"/>
    <mergeCell ref="R164:S164"/>
    <mergeCell ref="E165:G165"/>
    <mergeCell ref="H165:I165"/>
    <mergeCell ref="L165:O165"/>
    <mergeCell ref="P165:Q165"/>
    <mergeCell ref="R165:S165"/>
    <mergeCell ref="E166:G166"/>
    <mergeCell ref="H166:I166"/>
    <mergeCell ref="L166:O166"/>
    <mergeCell ref="P166:Q166"/>
    <mergeCell ref="R166:S166"/>
    <mergeCell ref="E167:G167"/>
    <mergeCell ref="H167:I167"/>
    <mergeCell ref="L167:O167"/>
    <mergeCell ref="P167:Q167"/>
    <mergeCell ref="R167:S167"/>
    <mergeCell ref="A198:A202"/>
    <mergeCell ref="B198:D202"/>
    <mergeCell ref="E198:G198"/>
    <mergeCell ref="H198:I198"/>
    <mergeCell ref="L198:O198"/>
    <mergeCell ref="E186:G186"/>
    <mergeCell ref="H186:I186"/>
    <mergeCell ref="L186:O186"/>
    <mergeCell ref="P186:Q186"/>
    <mergeCell ref="R186:S186"/>
    <mergeCell ref="E187:G187"/>
    <mergeCell ref="H187:I187"/>
    <mergeCell ref="L187:O187"/>
    <mergeCell ref="P187:Q187"/>
    <mergeCell ref="R187:S187"/>
    <mergeCell ref="R183:S183"/>
    <mergeCell ref="R184:S184"/>
    <mergeCell ref="E185:G185"/>
    <mergeCell ref="H185:I185"/>
    <mergeCell ref="L185:O185"/>
    <mergeCell ref="P185:Q185"/>
    <mergeCell ref="R185:S185"/>
    <mergeCell ref="A183:A187"/>
    <mergeCell ref="B183:D187"/>
    <mergeCell ref="E183:G183"/>
    <mergeCell ref="H183:I183"/>
    <mergeCell ref="L183:O183"/>
    <mergeCell ref="P183:Q183"/>
    <mergeCell ref="E184:G184"/>
    <mergeCell ref="H184:I184"/>
    <mergeCell ref="L184:O184"/>
    <mergeCell ref="P184:Q184"/>
    <mergeCell ref="P198:Q198"/>
    <mergeCell ref="R198:S198"/>
    <mergeCell ref="E199:G199"/>
    <mergeCell ref="H199:I199"/>
    <mergeCell ref="L199:O199"/>
    <mergeCell ref="P199:Q199"/>
    <mergeCell ref="R199:S199"/>
    <mergeCell ref="E200:G200"/>
    <mergeCell ref="H200:I200"/>
    <mergeCell ref="L200:O200"/>
    <mergeCell ref="P200:Q200"/>
    <mergeCell ref="R200:S200"/>
    <mergeCell ref="E201:G201"/>
    <mergeCell ref="H201:I201"/>
    <mergeCell ref="L201:O201"/>
    <mergeCell ref="P201:Q201"/>
    <mergeCell ref="R201:S201"/>
    <mergeCell ref="E202:G202"/>
    <mergeCell ref="H202:I202"/>
    <mergeCell ref="L202:O202"/>
    <mergeCell ref="P202:Q202"/>
    <mergeCell ref="R202:S202"/>
    <mergeCell ref="A203:A207"/>
    <mergeCell ref="B203:D207"/>
    <mergeCell ref="E203:G203"/>
    <mergeCell ref="H203:I203"/>
    <mergeCell ref="L203:O203"/>
    <mergeCell ref="P203:Q203"/>
    <mergeCell ref="R203:S203"/>
    <mergeCell ref="E204:G204"/>
    <mergeCell ref="H204:I204"/>
    <mergeCell ref="L204:O204"/>
    <mergeCell ref="P204:Q204"/>
    <mergeCell ref="R204:S204"/>
    <mergeCell ref="E205:G205"/>
    <mergeCell ref="H205:I205"/>
    <mergeCell ref="L205:O205"/>
    <mergeCell ref="P205:Q205"/>
    <mergeCell ref="R205:S205"/>
    <mergeCell ref="E206:G206"/>
    <mergeCell ref="H206:I206"/>
    <mergeCell ref="L206:O206"/>
    <mergeCell ref="P206:Q206"/>
    <mergeCell ref="R206:S206"/>
    <mergeCell ref="E207:G207"/>
    <mergeCell ref="H207:I207"/>
    <mergeCell ref="L207:O207"/>
    <mergeCell ref="P207:Q207"/>
    <mergeCell ref="R207:S207"/>
    <mergeCell ref="A208:A212"/>
    <mergeCell ref="B208:D212"/>
    <mergeCell ref="E208:G208"/>
    <mergeCell ref="H208:I208"/>
    <mergeCell ref="L208:O208"/>
    <mergeCell ref="P208:Q208"/>
    <mergeCell ref="R208:S208"/>
    <mergeCell ref="E209:G209"/>
    <mergeCell ref="H209:I209"/>
    <mergeCell ref="L209:O209"/>
    <mergeCell ref="P209:Q209"/>
    <mergeCell ref="R209:S209"/>
    <mergeCell ref="R210:S210"/>
    <mergeCell ref="E211:G211"/>
    <mergeCell ref="H211:I211"/>
    <mergeCell ref="L211:O211"/>
    <mergeCell ref="P211:Q211"/>
    <mergeCell ref="R211:S211"/>
    <mergeCell ref="E210:G210"/>
    <mergeCell ref="H210:I210"/>
    <mergeCell ref="L210:O210"/>
    <mergeCell ref="E216:G216"/>
    <mergeCell ref="H216:I216"/>
    <mergeCell ref="P210:Q210"/>
    <mergeCell ref="E212:G212"/>
    <mergeCell ref="H212:I212"/>
    <mergeCell ref="L212:O212"/>
    <mergeCell ref="P212:Q212"/>
    <mergeCell ref="R212:S212"/>
    <mergeCell ref="A213:A217"/>
    <mergeCell ref="B213:D217"/>
    <mergeCell ref="E213:G213"/>
    <mergeCell ref="H213:I213"/>
    <mergeCell ref="L213:O213"/>
    <mergeCell ref="L216:O216"/>
    <mergeCell ref="P216:Q216"/>
    <mergeCell ref="R216:S216"/>
    <mergeCell ref="P213:Q213"/>
    <mergeCell ref="R213:S213"/>
    <mergeCell ref="E214:G214"/>
    <mergeCell ref="H214:I214"/>
    <mergeCell ref="L214:O214"/>
    <mergeCell ref="P214:Q214"/>
    <mergeCell ref="R214:S214"/>
    <mergeCell ref="E217:G217"/>
    <mergeCell ref="H217:I217"/>
    <mergeCell ref="L217:O217"/>
    <mergeCell ref="P217:Q217"/>
    <mergeCell ref="R217:S217"/>
    <mergeCell ref="E215:G215"/>
    <mergeCell ref="H215:I215"/>
    <mergeCell ref="L215:O215"/>
    <mergeCell ref="P215:Q215"/>
    <mergeCell ref="R215:S215"/>
    <mergeCell ref="A168:A172"/>
    <mergeCell ref="B168:D172"/>
    <mergeCell ref="E168:G168"/>
    <mergeCell ref="H168:I168"/>
    <mergeCell ref="L168:O168"/>
    <mergeCell ref="P168:Q168"/>
    <mergeCell ref="E170:G170"/>
    <mergeCell ref="H170:I170"/>
    <mergeCell ref="L170:O170"/>
    <mergeCell ref="P170:Q170"/>
    <mergeCell ref="R171:S171"/>
    <mergeCell ref="R168:S168"/>
    <mergeCell ref="E169:G169"/>
    <mergeCell ref="H169:I169"/>
    <mergeCell ref="L169:O169"/>
    <mergeCell ref="P169:Q169"/>
    <mergeCell ref="R169:S169"/>
    <mergeCell ref="E172:G172"/>
    <mergeCell ref="H172:I172"/>
    <mergeCell ref="L172:O172"/>
    <mergeCell ref="P172:Q172"/>
    <mergeCell ref="R172:S172"/>
    <mergeCell ref="R170:S170"/>
    <mergeCell ref="E171:G171"/>
    <mergeCell ref="H171:I171"/>
    <mergeCell ref="L171:O171"/>
    <mergeCell ref="P171:Q171"/>
  </mergeCells>
  <printOptions horizontalCentered="1"/>
  <pageMargins left="0.1968503937007874" right="0.1968503937007874" top="0.5905511811023623" bottom="0.3937007874015748" header="0.3937007874015748" footer="0.1968503937007874"/>
  <pageSetup fitToHeight="7" fitToWidth="1" horizontalDpi="600" verticalDpi="600" orientation="landscape" paperSize="9" scale="74" r:id="rId3"/>
  <ignoredErrors>
    <ignoredError sqref="K22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kolpan2 kolpan2</cp:lastModifiedBy>
  <cp:lastPrinted>2023-11-01T07:27:24Z</cp:lastPrinted>
  <dcterms:created xsi:type="dcterms:W3CDTF">2020-01-28T10:56:35Z</dcterms:created>
  <dcterms:modified xsi:type="dcterms:W3CDTF">2023-11-01T07:28:28Z</dcterms:modified>
  <cp:category/>
  <cp:version/>
  <cp:contentType/>
  <cp:contentStatus/>
</cp:coreProperties>
</file>