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026"/>
  <workbookPr/>
  <bookViews>
    <workbookView xWindow="65416" yWindow="65416" windowWidth="29040" windowHeight="15840" activeTab="0"/>
  </bookViews>
  <sheets>
    <sheet name="Лист1" sheetId="1" r:id="rId1"/>
  </sheets>
  <definedNames>
    <definedName name="_Hlk119934734" localSheetId="0">'Лист1'!$B$154</definedName>
    <definedName name="_Hlk119935462" localSheetId="0">'Лист1'!$B$144</definedName>
    <definedName name="_Hlk119936705" localSheetId="0">'Лист1'!$B$119</definedName>
    <definedName name="_Hlk119937274" localSheetId="0">'Лист1'!$B$109</definedName>
    <definedName name="_Hlk119939194" localSheetId="0">'Лист1'!$B$229</definedName>
    <definedName name="_Hlk119940026" localSheetId="0">'Лист1'!$B$204</definedName>
    <definedName name="_Hlk119940684" localSheetId="0">'Лист1'!$B$84</definedName>
    <definedName name="_Hlk120001943" localSheetId="0">'Лист1'!$B$194</definedName>
    <definedName name="_Hlk120002958" localSheetId="0">'Лист1'!#REF!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<sst xmlns="http://schemas.openxmlformats.org/spreadsheetml/2006/main" count="426" uniqueCount="117">
  <si>
    <t>№ п/п</t>
  </si>
  <si>
    <t>Наименование структурного элемента</t>
  </si>
  <si>
    <t>Источники финансирования</t>
  </si>
  <si>
    <t xml:space="preserve">Годы реализации </t>
  </si>
  <si>
    <t>Всего (тыс. руб.)</t>
  </si>
  <si>
    <t>Ответственный исполнитель, соисполнитель, участник</t>
  </si>
  <si>
    <t>2023 год</t>
  </si>
  <si>
    <t>2024 год</t>
  </si>
  <si>
    <t>Итого по муниципальной программе</t>
  </si>
  <si>
    <t>Итого</t>
  </si>
  <si>
    <t>Федеральный бюджет</t>
  </si>
  <si>
    <t>Бюджет ЛО</t>
  </si>
  <si>
    <t>Бюджет ГМР</t>
  </si>
  <si>
    <t>Бюджет поселения</t>
  </si>
  <si>
    <t>Итого по Проектной части</t>
  </si>
  <si>
    <t>1.</t>
  </si>
  <si>
    <t>Федеральный проект «Благоустройство сельских территорий Ленинградской области»</t>
  </si>
  <si>
    <t>Гузь Н.В.</t>
  </si>
  <si>
    <t>1.1.</t>
  </si>
  <si>
    <t>1.2.</t>
  </si>
  <si>
    <t>2.</t>
  </si>
  <si>
    <t>Федеральный проект «Комплексная система обращения с твердыми коммунальными отходами»</t>
  </si>
  <si>
    <t>Ефременков В.А.</t>
  </si>
  <si>
    <t>Федеральный проект «Содействие развитию инфраструктуры субъектов Российской Федерации муниципальных образований»</t>
  </si>
  <si>
    <t>3.1.</t>
  </si>
  <si>
    <t>Федорова И.В.</t>
  </si>
  <si>
    <t>Итого по Процессной части</t>
  </si>
  <si>
    <t>Комплекс процессных мероприятий «Жилищно-коммунальное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 Ленинградской области»:</t>
  </si>
  <si>
    <t>Кретова О.В.</t>
  </si>
  <si>
    <t>Поддержка развития общественной инфраструктуры муниципального значения в части проведения мероприятий по благоустройству поселения, приобретение оборудования и установка ГТО-площадки у ДК в дер. Большие Колпаны ул. Садовая, д. 8 (S4840)</t>
  </si>
  <si>
    <t>Поддержка развития общественной инфраструктуры муниципального значения в части проведения мероприятий по благоустройству поселения, оборудование детской площадки в с. Никольское (S4840)</t>
  </si>
  <si>
    <t>Федоров Д.И.</t>
  </si>
  <si>
    <t>Майорова Е. С.</t>
  </si>
  <si>
    <t>Никонова Е.Ю.</t>
  </si>
  <si>
    <t>Ильина Е.В.</t>
  </si>
  <si>
    <t>2.3.</t>
  </si>
  <si>
    <t>2.4.</t>
  </si>
  <si>
    <t>Предупреждение и ликвидация последствий чрезвычайных ситуаций и стихийных бедствий природного и техногенного характера (15100)</t>
  </si>
  <si>
    <t>Комплекс процессных мероприятий «Стимулирование экономической активности на территории муниципального образования Большеколпанское сельское поселение Гатчинского муниципального района Ленинградской области»</t>
  </si>
  <si>
    <t>Гузь. Н.В.</t>
  </si>
  <si>
    <t>4.</t>
  </si>
  <si>
    <t>5.</t>
  </si>
  <si>
    <t>Комплекс процессных мероприятий «Развитие физической культуры, спорта и молодежной политики на территории муниципального образования Большеколпанское сельское поселение Гатчинского муниципального района Ленинградской области»</t>
  </si>
  <si>
    <t>6.</t>
  </si>
  <si>
    <t>7.</t>
  </si>
  <si>
    <t>Комплекс процессных мероприятий «Формирование законопослушного поведения участников дорожного движения в муниципальном образовании Большеколпанское сельское поселение Гатчинского муниципального района Ленинградской области»</t>
  </si>
  <si>
    <t>2025 год</t>
  </si>
  <si>
    <t>Реализация комплекса мероприятий по борьбе с борщевиком Сосновского на территориях муниципальных образований Ленинградской области. (S4310)</t>
  </si>
  <si>
    <r>
      <t>I.</t>
    </r>
    <r>
      <rPr>
        <sz val="7"/>
        <color theme="1"/>
        <rFont val="Times New Roman"/>
        <family val="1"/>
      </rPr>
      <t xml:space="preserve"> </t>
    </r>
    <r>
      <rPr>
        <sz val="8"/>
        <color theme="1"/>
        <rFont val="Times New Roman"/>
        <family val="1"/>
      </rPr>
      <t>ПРОЕКТНАЯ ЧАСТЬ</t>
    </r>
  </si>
  <si>
    <t>Мероприятия по созданию мест (площадок) накопления твердых коммунальных отходов. (S4790)</t>
  </si>
  <si>
    <t>2.1.</t>
  </si>
  <si>
    <r>
      <t>Мероприятия по борьбе с борщевиком Сосновского (</t>
    </r>
    <r>
      <rPr>
        <sz val="10"/>
        <color rgb="FF000000"/>
        <rFont val="Times New Roman"/>
        <family val="1"/>
      </rPr>
      <t>16490</t>
    </r>
    <r>
      <rPr>
        <sz val="10"/>
        <color theme="1"/>
        <rFont val="Times New Roman"/>
        <family val="1"/>
      </rPr>
      <t>)</t>
    </r>
  </si>
  <si>
    <r>
  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образований. (</t>
    </r>
    <r>
      <rPr>
        <sz val="10"/>
        <color rgb="FF000000"/>
        <rFont val="Times New Roman"/>
        <family val="1"/>
      </rPr>
      <t>S0200</t>
    </r>
    <r>
      <rPr>
        <sz val="10"/>
        <color theme="1"/>
        <rFont val="Times New Roman"/>
        <family val="1"/>
      </rPr>
      <t>)</t>
    </r>
  </si>
  <si>
    <t>4.1.</t>
  </si>
  <si>
    <r>
      <t>II.</t>
    </r>
    <r>
      <rPr>
        <b/>
        <sz val="7"/>
        <color theme="1"/>
        <rFont val="Times New Roman"/>
        <family val="1"/>
      </rPr>
      <t> </t>
    </r>
    <r>
      <rPr>
        <b/>
        <sz val="8"/>
        <color theme="1"/>
        <rFont val="Times New Roman"/>
        <family val="1"/>
      </rPr>
      <t>ПРОЦЕССНАЯ ЧАСТЬ</t>
    </r>
  </si>
  <si>
    <t>Ефременков В.А. Кретова О.В.</t>
  </si>
  <si>
    <t>1.3.</t>
  </si>
  <si>
    <t>1.4.</t>
  </si>
  <si>
    <t>Развитие инженерной инфраструктуры на территории муниципального образования Большеколпанское сельское поселение, проектирование и строительство объектов инженерной и транспортной инфраструктуры - Западный квартал, дер. Вопша (S0780)</t>
  </si>
  <si>
    <t>1.5.</t>
  </si>
  <si>
    <t>Обеспечение деятельности подведомственных учреждений (12900)</t>
  </si>
  <si>
    <t>Мероприятия в области жилищного хозяйства (15210)</t>
  </si>
  <si>
    <t>Кретова О.В.Иешина О.А.</t>
  </si>
  <si>
    <t>1.6.</t>
  </si>
  <si>
    <t>Мероприятия в области коммунального хозяйства (15220)</t>
  </si>
  <si>
    <t>Майорова Е. С. Иешина О.А.</t>
  </si>
  <si>
    <t>1.7.</t>
  </si>
  <si>
    <t>1.8.</t>
  </si>
  <si>
    <t>Организация уличного освещения (15380)</t>
  </si>
  <si>
    <t>1.9.</t>
  </si>
  <si>
    <t>Организация и содержание мест захоронения (15410)</t>
  </si>
  <si>
    <t>1.10.</t>
  </si>
  <si>
    <t>Мероприятия в области благоустройства (15420)</t>
  </si>
  <si>
    <t>1.11.</t>
  </si>
  <si>
    <t>Мероприятия по энергосбережению и повышению энергетической эффективности (15530)</t>
  </si>
  <si>
    <t>1.12.</t>
  </si>
  <si>
    <t>Ремонт автомобильных дорог общего пользования местного значения (16230)</t>
  </si>
  <si>
    <t>1.13.</t>
  </si>
  <si>
    <t>1.14.</t>
  </si>
  <si>
    <t>Предоставление социальных выплат на приобретение (строительство жилья молодым семьям) (L4970)</t>
  </si>
  <si>
    <t>1.15.</t>
  </si>
  <si>
    <t>Перечисление ежемесячных взносов в фонд капитального ремонта общего имущества в многоквартирном доме на счет регионального оператора (16400)</t>
  </si>
  <si>
    <t>1.16.</t>
  </si>
  <si>
    <r>
      <t xml:space="preserve">Мероприятия в целях реализации областного закона от 28 декабря 2018 года </t>
    </r>
    <r>
      <rPr>
        <b/>
        <sz val="10"/>
        <color theme="1"/>
        <rFont val="Times New Roman"/>
        <family val="1"/>
      </rPr>
      <t>№ 147-оз</t>
    </r>
    <r>
      <rPr>
        <sz val="10"/>
        <color theme="1"/>
        <rFont val="Times New Roman"/>
        <family val="1"/>
      </rPr>
      <t xml:space="preserve">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 (S4770)</t>
    </r>
  </si>
  <si>
    <r>
      <t>Мероприятия в целях реализации областного закона от 15 января 2018 года №</t>
    </r>
    <r>
      <rPr>
        <b/>
        <sz val="10"/>
        <color theme="1"/>
        <rFont val="Times New Roman"/>
        <family val="1"/>
      </rPr>
      <t xml:space="preserve"> 3-оз</t>
    </r>
    <r>
      <rPr>
        <sz val="10"/>
        <color theme="1"/>
        <rFont val="Times New Roman"/>
        <family val="1"/>
      </rPr>
      <t xml:space="preserve"> Обустройство парковки у д. 6 по ул. 30 лет Победы, дер. Большие Колпаны (S4661)</t>
    </r>
  </si>
  <si>
    <t>Комплекс процессных мероприятий «Обеспечение безопасности на территории муниципального образования Большеколпанское сельское поселение Гатчинского муниципального района Ленинградской области»</t>
  </si>
  <si>
    <t>Обеспечение первичных мер пожарной безопасности (15120)</t>
  </si>
  <si>
    <t>Профилактика экстремизма и терроризма (15690)</t>
  </si>
  <si>
    <t>2.2.</t>
  </si>
  <si>
    <t>Материально-техническое обеспечение деятельности народных дружин (16470)</t>
  </si>
  <si>
    <t>Оценка недвижимости, признание прав и регулирование отношений по муниципальной собственности (15030)</t>
  </si>
  <si>
    <t>3.2.</t>
  </si>
  <si>
    <t>Мероприятия по развитию и поддержке малого и среднего предпринимательства (15510)</t>
  </si>
  <si>
    <t>Комплекс процессных мероприятий «Развитие культуры организация праздничных мероприятий на территории муниципального образования Большеколпанское сельское поселение Гатчинского муниципального района Ленинградской области»</t>
  </si>
  <si>
    <t>Обеспечение деятельности подведомственных учреждений культуры (12500)</t>
  </si>
  <si>
    <t>4.2.</t>
  </si>
  <si>
    <t>Обеспечение деятельности муниципальных библиотек (12600)</t>
  </si>
  <si>
    <t>Проведение культурно массовых мероприятий к праздничным и памятным датам (15630)</t>
  </si>
  <si>
    <t>4.3.</t>
  </si>
  <si>
    <t>4.4.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</si>
  <si>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«О мероприятиях по реализации государственной социальной политики» (библиотека) (S0361)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</si>
  <si>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«О мероприятиях по реализации государственной социальной политики» (культура) (S0362)</t>
  </si>
  <si>
    <t>4.5.</t>
  </si>
  <si>
    <t>5.1.</t>
  </si>
  <si>
    <t>Обеспечение деятельности подведомственных учреждений физкультуры и спорта (12800)</t>
  </si>
  <si>
    <t>5.2.</t>
  </si>
  <si>
    <t>Реализация комплекса мер по профилактике девиантного поведения молодежи и трудовой адаптации несовершеннолетних (18310)</t>
  </si>
  <si>
    <t>Комплекс процессных мероприятий «Формирование комфортной городской среды на территории муниципального образования Большеколпанское сельское поселение Гатчинского муниципального района Ленинградской области»</t>
  </si>
  <si>
    <t>Создание комфортных благоустроенных территорий (18930)</t>
  </si>
  <si>
    <t>6.1.</t>
  </si>
  <si>
    <t>7.1.</t>
  </si>
  <si>
    <t>Организация и проведение мероприятия по профилактике дорожно-транспортных происшествий (19285)</t>
  </si>
  <si>
    <t>План реализации муниципальной программы Большеколпанского сельского поселения</t>
  </si>
  <si>
    <t>Приложение 3 к Муниципальной программе 
Большеколпанского сельского поселения</t>
  </si>
  <si>
    <t>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 Ленинградской области</t>
  </si>
  <si>
    <t>Техническое обслуживание построенных распределительных газопроводов-вводов (17100)</t>
  </si>
  <si>
    <t>2023-2025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</si>
</sst>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7"/>
      <color theme="1"/>
      <name val="Times New Roman"/>
      <family val="1"/>
    </font>
    <font>
      <sz val="9"/>
      <color theme="1"/>
      <name val="Times New Roman"/>
      <family val="1"/>
    </font>
    <font>
      <sz val="7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8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1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9" fillId="0" borderId="8" xfId="0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6" fontId="7" fillId="0" borderId="13" xfId="0" applyNumberFormat="1" applyFont="1" applyBorder="1" applyAlignment="1">
      <alignment horizontal="center" vertical="center" wrapText="1"/>
    </xf>
    <xf numFmtId="16" fontId="7" fillId="0" borderId="14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" fontId="5" fillId="0" borderId="13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16" fontId="5" fillId="0" borderId="14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7" fontId="5" fillId="0" borderId="13" xfId="0" applyNumberFormat="1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 indent="8"/>
    </xf>
    <xf numFmtId="0" fontId="2" fillId="0" borderId="0" xfId="0" applyFont="1" applyAlignment="1">
      <alignment horizontal="left" vertical="center" wrapText="1" indent="8"/>
    </xf>
    <xf numFmtId="0" fontId="2" fillId="0" borderId="18" xfId="0" applyFont="1" applyBorder="1" applyAlignment="1">
      <alignment horizontal="left" vertical="center" wrapText="1" indent="8"/>
    </xf>
    <xf numFmtId="0" fontId="2" fillId="0" borderId="8" xfId="0" applyFont="1" applyBorder="1" applyAlignment="1">
      <alignment horizontal="left" vertical="center" wrapText="1" indent="8"/>
    </xf>
    <xf numFmtId="0" fontId="3" fillId="0" borderId="2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7" fontId="5" fillId="0" borderId="31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иний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55"/>
  <sheetViews>
    <sheetView tabSelected="1" zoomScale="130" zoomScaleNormal="130" zoomScaleSheetLayoutView="100" zoomScalePageLayoutView="130" workbookViewId="0" topLeftCell="A1">
      <selection activeCell="E18" sqref="E18"/>
    </sheetView>
  </sheetViews>
  <sheetFormatPr defaultColWidth="9.140625" defaultRowHeight="15"/>
  <cols>
    <col min="1" max="1" width="5.421875" style="0" customWidth="1"/>
    <col min="2" max="2" width="37.140625" style="8" customWidth="1"/>
    <col min="3" max="3" width="14.421875" style="0" customWidth="1"/>
    <col min="4" max="4" width="9.00390625" style="0" customWidth="1"/>
    <col min="5" max="5" width="16.57421875" style="0" customWidth="1"/>
    <col min="6" max="6" width="15.57421875" style="0" customWidth="1"/>
    <col min="7" max="7" width="15.28125" style="0" customWidth="1"/>
    <col min="8" max="8" width="17.140625" style="0" customWidth="1"/>
    <col min="9" max="9" width="18.57421875" style="0" customWidth="1"/>
  </cols>
  <sheetData>
    <row r="1" spans="7:9" ht="33.75" customHeight="1">
      <c r="G1" s="50" t="s">
        <v>113</v>
      </c>
      <c r="H1" s="51"/>
      <c r="I1" s="51"/>
    </row>
    <row r="2" spans="1:9" ht="15.75" thickBot="1">
      <c r="A2" s="48" t="s">
        <v>112</v>
      </c>
      <c r="B2" s="48"/>
      <c r="C2" s="48"/>
      <c r="D2" s="48"/>
      <c r="E2" s="48"/>
      <c r="F2" s="48"/>
      <c r="G2" s="48"/>
      <c r="H2" s="48"/>
      <c r="I2" s="48"/>
    </row>
    <row r="3" spans="1:9" s="14" customFormat="1" ht="27.75" customHeight="1">
      <c r="A3" s="49" t="s">
        <v>114</v>
      </c>
      <c r="B3" s="49"/>
      <c r="C3" s="49"/>
      <c r="D3" s="49"/>
      <c r="E3" s="49"/>
      <c r="F3" s="49"/>
      <c r="G3" s="49"/>
      <c r="H3" s="49"/>
      <c r="I3" s="49"/>
    </row>
    <row r="4" ht="15.75" thickBot="1"/>
    <row r="5" spans="1:9" ht="51" customHeight="1" thickBot="1">
      <c r="A5" s="65" t="s">
        <v>0</v>
      </c>
      <c r="B5" s="67" t="s">
        <v>1</v>
      </c>
      <c r="C5" s="69" t="s">
        <v>2</v>
      </c>
      <c r="D5" s="69" t="s">
        <v>3</v>
      </c>
      <c r="E5" s="69" t="s">
        <v>4</v>
      </c>
      <c r="F5" s="59"/>
      <c r="G5" s="59"/>
      <c r="H5" s="60"/>
      <c r="I5" s="67" t="s">
        <v>5</v>
      </c>
    </row>
    <row r="6" spans="1:9" ht="15.75" thickBot="1">
      <c r="A6" s="66"/>
      <c r="B6" s="68"/>
      <c r="C6" s="70"/>
      <c r="D6" s="70"/>
      <c r="E6" s="70"/>
      <c r="F6" s="15" t="s">
        <v>6</v>
      </c>
      <c r="G6" s="15" t="s">
        <v>7</v>
      </c>
      <c r="H6" s="15" t="s">
        <v>46</v>
      </c>
      <c r="I6" s="68"/>
    </row>
    <row r="7" spans="1:9" ht="15">
      <c r="A7" s="5">
        <v>1</v>
      </c>
      <c r="B7" s="2">
        <v>2</v>
      </c>
      <c r="C7" s="1">
        <v>3</v>
      </c>
      <c r="D7" s="1">
        <v>4</v>
      </c>
      <c r="E7" s="1">
        <v>5</v>
      </c>
      <c r="F7" s="1">
        <v>7</v>
      </c>
      <c r="G7" s="1">
        <v>8</v>
      </c>
      <c r="H7" s="1">
        <v>9</v>
      </c>
      <c r="I7" s="6">
        <v>10</v>
      </c>
    </row>
    <row r="8" spans="1:9" ht="15">
      <c r="A8" s="71" t="s">
        <v>8</v>
      </c>
      <c r="B8" s="72"/>
      <c r="C8" s="9" t="s">
        <v>9</v>
      </c>
      <c r="D8" s="61" t="s">
        <v>116</v>
      </c>
      <c r="E8" s="20">
        <f>SUM(F8:H8)</f>
        <v>168001.69999999998</v>
      </c>
      <c r="F8" s="20">
        <f>SUM(F9:F12)</f>
        <v>67841.96</v>
      </c>
      <c r="G8" s="20">
        <f>SUM(G9:G12)</f>
        <v>52731.04999999999</v>
      </c>
      <c r="H8" s="20">
        <f>SUM(H9:H12)</f>
        <v>47428.689999999995</v>
      </c>
      <c r="I8" s="54"/>
    </row>
    <row r="9" spans="1:9" ht="18.75" customHeight="1">
      <c r="A9" s="73"/>
      <c r="B9" s="46"/>
      <c r="C9" s="10" t="s">
        <v>10</v>
      </c>
      <c r="D9" s="29"/>
      <c r="E9" s="17">
        <f>SUM(F9:H9)</f>
        <v>1804.34</v>
      </c>
      <c r="F9" s="17">
        <f aca="true" t="shared" si="0" ref="F9:H12">F15+F58</f>
        <v>0</v>
      </c>
      <c r="G9" s="17">
        <f t="shared" si="0"/>
        <v>1804.34</v>
      </c>
      <c r="H9" s="17">
        <f t="shared" si="0"/>
        <v>0</v>
      </c>
      <c r="I9" s="54"/>
    </row>
    <row r="10" spans="1:9" ht="15">
      <c r="A10" s="73"/>
      <c r="B10" s="46"/>
      <c r="C10" s="10" t="s">
        <v>11</v>
      </c>
      <c r="D10" s="29"/>
      <c r="E10" s="17">
        <f>SUM(F10:H10)</f>
        <v>20415.39</v>
      </c>
      <c r="F10" s="17">
        <f t="shared" si="0"/>
        <v>15723.59</v>
      </c>
      <c r="G10" s="17">
        <f t="shared" si="0"/>
        <v>2461.3999999999996</v>
      </c>
      <c r="H10" s="17">
        <f t="shared" si="0"/>
        <v>2230.3999999999996</v>
      </c>
      <c r="I10" s="54"/>
    </row>
    <row r="11" spans="1:9" ht="15">
      <c r="A11" s="73"/>
      <c r="B11" s="46"/>
      <c r="C11" s="10" t="s">
        <v>12</v>
      </c>
      <c r="D11" s="29"/>
      <c r="E11" s="17">
        <f>SUM(F11:H11)</f>
        <v>0</v>
      </c>
      <c r="F11" s="17">
        <f t="shared" si="0"/>
        <v>0</v>
      </c>
      <c r="G11" s="17">
        <f t="shared" si="0"/>
        <v>0</v>
      </c>
      <c r="H11" s="17">
        <f t="shared" si="0"/>
        <v>0</v>
      </c>
      <c r="I11" s="54"/>
    </row>
    <row r="12" spans="1:9" ht="15.75" thickBot="1">
      <c r="A12" s="74"/>
      <c r="B12" s="75"/>
      <c r="C12" s="11" t="s">
        <v>13</v>
      </c>
      <c r="D12" s="62"/>
      <c r="E12" s="22">
        <f>SUM(F12:H12)</f>
        <v>145781.96999999997</v>
      </c>
      <c r="F12" s="22">
        <f t="shared" si="0"/>
        <v>52118.37000000001</v>
      </c>
      <c r="G12" s="22">
        <f t="shared" si="0"/>
        <v>48465.30999999999</v>
      </c>
      <c r="H12" s="22">
        <f t="shared" si="0"/>
        <v>45198.28999999999</v>
      </c>
      <c r="I12" s="55"/>
    </row>
    <row r="13" spans="1:9" ht="15.75" thickBot="1">
      <c r="A13" s="56"/>
      <c r="B13" s="57"/>
      <c r="C13" s="57"/>
      <c r="D13" s="57"/>
      <c r="E13" s="57"/>
      <c r="F13" s="57"/>
      <c r="G13" s="57"/>
      <c r="H13" s="57"/>
      <c r="I13" s="58"/>
    </row>
    <row r="14" spans="1:9" ht="15">
      <c r="A14" s="80" t="s">
        <v>14</v>
      </c>
      <c r="B14" s="81"/>
      <c r="C14" s="12" t="s">
        <v>9</v>
      </c>
      <c r="D14" s="63" t="s">
        <v>116</v>
      </c>
      <c r="E14" s="16">
        <f>SUM(F14:H14)</f>
        <v>2149.0099999999998</v>
      </c>
      <c r="F14" s="16">
        <f>F15+F16+F17+F18</f>
        <v>700.65</v>
      </c>
      <c r="G14" s="16">
        <f>G15+G16+G17+G18</f>
        <v>724.18</v>
      </c>
      <c r="H14" s="16">
        <f>H15+H16+H17+H18</f>
        <v>724.18</v>
      </c>
      <c r="I14" s="85"/>
    </row>
    <row r="15" spans="1:9" ht="18" customHeight="1">
      <c r="A15" s="82"/>
      <c r="B15" s="117"/>
      <c r="C15" s="10" t="s">
        <v>10</v>
      </c>
      <c r="D15" s="64"/>
      <c r="E15" s="17">
        <f aca="true" t="shared" si="1" ref="E15:E18">SUM(F15:H15)</f>
        <v>0</v>
      </c>
      <c r="F15" s="17">
        <f aca="true" t="shared" si="2" ref="F15:H18">F21+F36+F46</f>
        <v>0</v>
      </c>
      <c r="G15" s="17">
        <f t="shared" si="2"/>
        <v>0</v>
      </c>
      <c r="H15" s="17">
        <f t="shared" si="2"/>
        <v>0</v>
      </c>
      <c r="I15" s="86"/>
    </row>
    <row r="16" spans="1:9" ht="15">
      <c r="A16" s="82"/>
      <c r="B16" s="117"/>
      <c r="C16" s="10" t="s">
        <v>11</v>
      </c>
      <c r="D16" s="64"/>
      <c r="E16" s="17">
        <f t="shared" si="1"/>
        <v>1784.6</v>
      </c>
      <c r="F16" s="17">
        <f t="shared" si="2"/>
        <v>594</v>
      </c>
      <c r="G16" s="17">
        <f t="shared" si="2"/>
        <v>595.3</v>
      </c>
      <c r="H16" s="17">
        <f t="shared" si="2"/>
        <v>595.3</v>
      </c>
      <c r="I16" s="86"/>
    </row>
    <row r="17" spans="1:9" ht="15">
      <c r="A17" s="82"/>
      <c r="B17" s="117"/>
      <c r="C17" s="10" t="s">
        <v>12</v>
      </c>
      <c r="D17" s="64"/>
      <c r="E17" s="17">
        <f t="shared" si="1"/>
        <v>0</v>
      </c>
      <c r="F17" s="17">
        <f t="shared" si="2"/>
        <v>0</v>
      </c>
      <c r="G17" s="17">
        <f t="shared" si="2"/>
        <v>0</v>
      </c>
      <c r="H17" s="17">
        <f t="shared" si="2"/>
        <v>0</v>
      </c>
      <c r="I17" s="86"/>
    </row>
    <row r="18" spans="1:9" ht="15.75" thickBot="1">
      <c r="A18" s="83"/>
      <c r="B18" s="84"/>
      <c r="C18" s="11" t="s">
        <v>13</v>
      </c>
      <c r="D18" s="93"/>
      <c r="E18" s="22">
        <f t="shared" si="1"/>
        <v>364.40999999999997</v>
      </c>
      <c r="F18" s="22">
        <f t="shared" si="2"/>
        <v>106.65</v>
      </c>
      <c r="G18" s="22">
        <f t="shared" si="2"/>
        <v>128.88</v>
      </c>
      <c r="H18" s="22">
        <f t="shared" si="2"/>
        <v>128.88</v>
      </c>
      <c r="I18" s="87"/>
    </row>
    <row r="19" spans="1:9" ht="15.75" thickBot="1">
      <c r="A19" s="88" t="s">
        <v>48</v>
      </c>
      <c r="B19" s="89"/>
      <c r="C19" s="89"/>
      <c r="D19" s="89"/>
      <c r="E19" s="89"/>
      <c r="F19" s="89"/>
      <c r="G19" s="89"/>
      <c r="H19" s="89"/>
      <c r="I19" s="54"/>
    </row>
    <row r="20" spans="1:9" ht="15">
      <c r="A20" s="76">
        <v>1</v>
      </c>
      <c r="B20" s="45" t="s">
        <v>16</v>
      </c>
      <c r="C20" s="12" t="s">
        <v>9</v>
      </c>
      <c r="D20" s="63" t="s">
        <v>116</v>
      </c>
      <c r="E20" s="16">
        <f>SUM(F20:H20)</f>
        <v>2149.0099999999998</v>
      </c>
      <c r="F20" s="16">
        <f>F21+F22+F23+F24</f>
        <v>700.65</v>
      </c>
      <c r="G20" s="16">
        <f>G21+G22+G23+G24</f>
        <v>724.18</v>
      </c>
      <c r="H20" s="16">
        <f>H21+H22+H23+H24</f>
        <v>724.18</v>
      </c>
      <c r="I20" s="47" t="s">
        <v>17</v>
      </c>
    </row>
    <row r="21" spans="1:9" ht="18.75" customHeight="1">
      <c r="A21" s="77"/>
      <c r="B21" s="46"/>
      <c r="C21" s="10" t="s">
        <v>10</v>
      </c>
      <c r="D21" s="64"/>
      <c r="E21" s="17">
        <f aca="true" t="shared" si="3" ref="E21:E34">SUM(F21:H21)</f>
        <v>0</v>
      </c>
      <c r="F21" s="17">
        <f aca="true" t="shared" si="4" ref="F21:H24">F26+F31</f>
        <v>0</v>
      </c>
      <c r="G21" s="17">
        <f t="shared" si="4"/>
        <v>0</v>
      </c>
      <c r="H21" s="17">
        <f t="shared" si="4"/>
        <v>0</v>
      </c>
      <c r="I21" s="38"/>
    </row>
    <row r="22" spans="1:9" ht="15">
      <c r="A22" s="77"/>
      <c r="B22" s="46"/>
      <c r="C22" s="10" t="s">
        <v>11</v>
      </c>
      <c r="D22" s="64"/>
      <c r="E22" s="17">
        <f t="shared" si="3"/>
        <v>1784.6</v>
      </c>
      <c r="F22" s="17">
        <f t="shared" si="4"/>
        <v>594</v>
      </c>
      <c r="G22" s="17">
        <f t="shared" si="4"/>
        <v>595.3</v>
      </c>
      <c r="H22" s="17">
        <f t="shared" si="4"/>
        <v>595.3</v>
      </c>
      <c r="I22" s="38"/>
    </row>
    <row r="23" spans="1:9" ht="15">
      <c r="A23" s="77"/>
      <c r="B23" s="46"/>
      <c r="C23" s="10" t="s">
        <v>12</v>
      </c>
      <c r="D23" s="64"/>
      <c r="E23" s="17">
        <f t="shared" si="3"/>
        <v>0</v>
      </c>
      <c r="F23" s="17">
        <f t="shared" si="4"/>
        <v>0</v>
      </c>
      <c r="G23" s="17">
        <f t="shared" si="4"/>
        <v>0</v>
      </c>
      <c r="H23" s="17">
        <f t="shared" si="4"/>
        <v>0</v>
      </c>
      <c r="I23" s="38"/>
    </row>
    <row r="24" spans="1:9" ht="15">
      <c r="A24" s="77"/>
      <c r="B24" s="46"/>
      <c r="C24" s="10" t="s">
        <v>13</v>
      </c>
      <c r="D24" s="64"/>
      <c r="E24" s="17">
        <f t="shared" si="3"/>
        <v>364.40999999999997</v>
      </c>
      <c r="F24" s="17">
        <f t="shared" si="4"/>
        <v>106.65</v>
      </c>
      <c r="G24" s="17">
        <f t="shared" si="4"/>
        <v>128.88</v>
      </c>
      <c r="H24" s="17">
        <f t="shared" si="4"/>
        <v>128.88</v>
      </c>
      <c r="I24" s="38"/>
    </row>
    <row r="25" spans="1:9" ht="15" customHeight="1">
      <c r="A25" s="90" t="s">
        <v>18</v>
      </c>
      <c r="B25" s="34" t="s">
        <v>47</v>
      </c>
      <c r="C25" s="3" t="s">
        <v>9</v>
      </c>
      <c r="D25" s="27" t="s">
        <v>116</v>
      </c>
      <c r="E25" s="18">
        <f t="shared" si="3"/>
        <v>1954.0099999999998</v>
      </c>
      <c r="F25" s="18">
        <f>F26+F27+F28+F29</f>
        <v>645.65</v>
      </c>
      <c r="G25" s="18">
        <f>G26+G27+G28+G29</f>
        <v>654.18</v>
      </c>
      <c r="H25" s="18">
        <f>H26+H27+H28+H29</f>
        <v>654.18</v>
      </c>
      <c r="I25" s="38" t="s">
        <v>17</v>
      </c>
    </row>
    <row r="26" spans="1:9" ht="15">
      <c r="A26" s="90"/>
      <c r="B26" s="34"/>
      <c r="C26" s="3" t="s">
        <v>10</v>
      </c>
      <c r="D26" s="27"/>
      <c r="E26" s="18">
        <f t="shared" si="3"/>
        <v>0</v>
      </c>
      <c r="F26" s="18">
        <v>0</v>
      </c>
      <c r="G26" s="18">
        <v>0</v>
      </c>
      <c r="H26" s="18">
        <v>0</v>
      </c>
      <c r="I26" s="38"/>
    </row>
    <row r="27" spans="1:9" ht="15">
      <c r="A27" s="90"/>
      <c r="B27" s="34"/>
      <c r="C27" s="3" t="s">
        <v>11</v>
      </c>
      <c r="D27" s="27"/>
      <c r="E27" s="18">
        <f t="shared" si="3"/>
        <v>1784.6</v>
      </c>
      <c r="F27" s="18">
        <v>594</v>
      </c>
      <c r="G27" s="18">
        <v>595.3</v>
      </c>
      <c r="H27" s="18">
        <v>595.3</v>
      </c>
      <c r="I27" s="38"/>
    </row>
    <row r="28" spans="1:9" ht="15">
      <c r="A28" s="90"/>
      <c r="B28" s="34"/>
      <c r="C28" s="3" t="s">
        <v>12</v>
      </c>
      <c r="D28" s="27"/>
      <c r="E28" s="18">
        <f t="shared" si="3"/>
        <v>0</v>
      </c>
      <c r="F28" s="18">
        <v>0</v>
      </c>
      <c r="G28" s="18">
        <v>0</v>
      </c>
      <c r="H28" s="18">
        <v>0</v>
      </c>
      <c r="I28" s="38"/>
    </row>
    <row r="29" spans="1:9" ht="15">
      <c r="A29" s="90"/>
      <c r="B29" s="34"/>
      <c r="C29" s="3" t="s">
        <v>13</v>
      </c>
      <c r="D29" s="27"/>
      <c r="E29" s="18">
        <f t="shared" si="3"/>
        <v>169.41</v>
      </c>
      <c r="F29" s="18">
        <v>51.65</v>
      </c>
      <c r="G29" s="18">
        <v>58.88</v>
      </c>
      <c r="H29" s="18">
        <v>58.88</v>
      </c>
      <c r="I29" s="38"/>
    </row>
    <row r="30" spans="1:9" ht="15" customHeight="1">
      <c r="A30" s="91" t="s">
        <v>19</v>
      </c>
      <c r="B30" s="34" t="s">
        <v>51</v>
      </c>
      <c r="C30" s="3" t="s">
        <v>9</v>
      </c>
      <c r="D30" s="27" t="s">
        <v>116</v>
      </c>
      <c r="E30" s="18">
        <f t="shared" si="3"/>
        <v>195</v>
      </c>
      <c r="F30" s="18">
        <f>F31+F32+F33+F34</f>
        <v>55</v>
      </c>
      <c r="G30" s="18">
        <f>G31+G32+G33+G34</f>
        <v>70</v>
      </c>
      <c r="H30" s="18">
        <f>H31+H32+H33+H34</f>
        <v>70</v>
      </c>
      <c r="I30" s="38" t="s">
        <v>17</v>
      </c>
    </row>
    <row r="31" spans="1:9" ht="15">
      <c r="A31" s="91"/>
      <c r="B31" s="34"/>
      <c r="C31" s="3" t="s">
        <v>10</v>
      </c>
      <c r="D31" s="27"/>
      <c r="E31" s="18">
        <f t="shared" si="3"/>
        <v>0</v>
      </c>
      <c r="F31" s="18">
        <v>0</v>
      </c>
      <c r="G31" s="18">
        <v>0</v>
      </c>
      <c r="H31" s="18">
        <v>0</v>
      </c>
      <c r="I31" s="38"/>
    </row>
    <row r="32" spans="1:9" ht="15">
      <c r="A32" s="91"/>
      <c r="B32" s="34"/>
      <c r="C32" s="3" t="s">
        <v>11</v>
      </c>
      <c r="D32" s="27"/>
      <c r="E32" s="18">
        <f t="shared" si="3"/>
        <v>0</v>
      </c>
      <c r="F32" s="18">
        <v>0</v>
      </c>
      <c r="G32" s="18">
        <v>0</v>
      </c>
      <c r="H32" s="18">
        <v>0</v>
      </c>
      <c r="I32" s="38"/>
    </row>
    <row r="33" spans="1:9" ht="15">
      <c r="A33" s="91"/>
      <c r="B33" s="34"/>
      <c r="C33" s="3" t="s">
        <v>12</v>
      </c>
      <c r="D33" s="27"/>
      <c r="E33" s="18">
        <f t="shared" si="3"/>
        <v>0</v>
      </c>
      <c r="F33" s="18">
        <v>0</v>
      </c>
      <c r="G33" s="18">
        <v>0</v>
      </c>
      <c r="H33" s="18">
        <v>0</v>
      </c>
      <c r="I33" s="38"/>
    </row>
    <row r="34" spans="1:9" ht="15.75" thickBot="1">
      <c r="A34" s="92"/>
      <c r="B34" s="35"/>
      <c r="C34" s="4" t="s">
        <v>13</v>
      </c>
      <c r="D34" s="28"/>
      <c r="E34" s="19">
        <f t="shared" si="3"/>
        <v>195</v>
      </c>
      <c r="F34" s="19">
        <v>55</v>
      </c>
      <c r="G34" s="19">
        <v>70</v>
      </c>
      <c r="H34" s="19">
        <v>70</v>
      </c>
      <c r="I34" s="39"/>
    </row>
    <row r="35" spans="1:9" ht="15" customHeight="1">
      <c r="A35" s="76">
        <v>3</v>
      </c>
      <c r="B35" s="45" t="s">
        <v>21</v>
      </c>
      <c r="C35" s="12" t="s">
        <v>9</v>
      </c>
      <c r="D35" s="63" t="s">
        <v>116</v>
      </c>
      <c r="E35" s="16">
        <f>SUM(F35:H35)</f>
        <v>0</v>
      </c>
      <c r="F35" s="16">
        <f>F36+F37+F38+F39</f>
        <v>0</v>
      </c>
      <c r="G35" s="16">
        <f>G36+G37+G38+G39</f>
        <v>0</v>
      </c>
      <c r="H35" s="16">
        <f>H36+H37+H38+H39</f>
        <v>0</v>
      </c>
      <c r="I35" s="78"/>
    </row>
    <row r="36" spans="1:9" ht="18" customHeight="1">
      <c r="A36" s="77"/>
      <c r="B36" s="46"/>
      <c r="C36" s="10" t="s">
        <v>10</v>
      </c>
      <c r="D36" s="64"/>
      <c r="E36" s="17">
        <f aca="true" t="shared" si="5" ref="E36:E44">SUM(F36:H36)</f>
        <v>0</v>
      </c>
      <c r="F36" s="17">
        <v>0</v>
      </c>
      <c r="G36" s="17">
        <v>0</v>
      </c>
      <c r="H36" s="17">
        <v>0</v>
      </c>
      <c r="I36" s="79"/>
    </row>
    <row r="37" spans="1:9" ht="15">
      <c r="A37" s="77"/>
      <c r="B37" s="46"/>
      <c r="C37" s="10" t="s">
        <v>11</v>
      </c>
      <c r="D37" s="64"/>
      <c r="E37" s="17">
        <f t="shared" si="5"/>
        <v>0</v>
      </c>
      <c r="F37" s="17">
        <v>0</v>
      </c>
      <c r="G37" s="17">
        <v>0</v>
      </c>
      <c r="H37" s="17">
        <v>0</v>
      </c>
      <c r="I37" s="79"/>
    </row>
    <row r="38" spans="1:9" ht="15">
      <c r="A38" s="77"/>
      <c r="B38" s="46"/>
      <c r="C38" s="10" t="s">
        <v>12</v>
      </c>
      <c r="D38" s="64"/>
      <c r="E38" s="17">
        <f t="shared" si="5"/>
        <v>0</v>
      </c>
      <c r="F38" s="17">
        <v>0</v>
      </c>
      <c r="G38" s="17">
        <v>0</v>
      </c>
      <c r="H38" s="17">
        <v>0</v>
      </c>
      <c r="I38" s="79"/>
    </row>
    <row r="39" spans="1:9" ht="15">
      <c r="A39" s="77"/>
      <c r="B39" s="46"/>
      <c r="C39" s="10" t="s">
        <v>13</v>
      </c>
      <c r="D39" s="64"/>
      <c r="E39" s="17">
        <f t="shared" si="5"/>
        <v>0</v>
      </c>
      <c r="F39" s="17">
        <v>0</v>
      </c>
      <c r="G39" s="17">
        <v>0</v>
      </c>
      <c r="H39" s="17">
        <v>0</v>
      </c>
      <c r="I39" s="79"/>
    </row>
    <row r="40" spans="1:9" ht="36" customHeight="1">
      <c r="A40" s="90" t="s">
        <v>24</v>
      </c>
      <c r="B40" s="34" t="s">
        <v>49</v>
      </c>
      <c r="C40" s="3" t="s">
        <v>9</v>
      </c>
      <c r="D40" s="27" t="s">
        <v>116</v>
      </c>
      <c r="E40" s="18">
        <f t="shared" si="5"/>
        <v>0</v>
      </c>
      <c r="F40" s="18">
        <f>F41+F42+F43+F44</f>
        <v>0</v>
      </c>
      <c r="G40" s="18">
        <f>G41+G42+G43+G44</f>
        <v>0</v>
      </c>
      <c r="H40" s="18">
        <f>H41+H42+H43+H44</f>
        <v>0</v>
      </c>
      <c r="I40" s="38" t="s">
        <v>22</v>
      </c>
    </row>
    <row r="41" spans="1:9" ht="15">
      <c r="A41" s="90"/>
      <c r="B41" s="34"/>
      <c r="C41" s="3" t="s">
        <v>10</v>
      </c>
      <c r="D41" s="27"/>
      <c r="E41" s="18">
        <f t="shared" si="5"/>
        <v>0</v>
      </c>
      <c r="F41" s="18">
        <v>0</v>
      </c>
      <c r="G41" s="18">
        <v>0</v>
      </c>
      <c r="H41" s="18">
        <v>0</v>
      </c>
      <c r="I41" s="38"/>
    </row>
    <row r="42" spans="1:9" ht="15">
      <c r="A42" s="90"/>
      <c r="B42" s="34"/>
      <c r="C42" s="3" t="s">
        <v>11</v>
      </c>
      <c r="D42" s="27"/>
      <c r="E42" s="18">
        <f t="shared" si="5"/>
        <v>0</v>
      </c>
      <c r="F42" s="18">
        <v>0</v>
      </c>
      <c r="G42" s="18">
        <v>0</v>
      </c>
      <c r="H42" s="18">
        <v>0</v>
      </c>
      <c r="I42" s="38"/>
    </row>
    <row r="43" spans="1:9" ht="15">
      <c r="A43" s="90"/>
      <c r="B43" s="34"/>
      <c r="C43" s="3" t="s">
        <v>12</v>
      </c>
      <c r="D43" s="27"/>
      <c r="E43" s="18">
        <f t="shared" si="5"/>
        <v>0</v>
      </c>
      <c r="F43" s="18">
        <v>0</v>
      </c>
      <c r="G43" s="18">
        <v>0</v>
      </c>
      <c r="H43" s="18">
        <v>0</v>
      </c>
      <c r="I43" s="38"/>
    </row>
    <row r="44" spans="1:9" ht="15.75" thickBot="1">
      <c r="A44" s="104"/>
      <c r="B44" s="35"/>
      <c r="C44" s="4" t="s">
        <v>13</v>
      </c>
      <c r="D44" s="28"/>
      <c r="E44" s="19">
        <f t="shared" si="5"/>
        <v>0</v>
      </c>
      <c r="F44" s="19">
        <v>0</v>
      </c>
      <c r="G44" s="19">
        <v>0</v>
      </c>
      <c r="H44" s="19">
        <v>0</v>
      </c>
      <c r="I44" s="39"/>
    </row>
    <row r="45" spans="1:9" ht="15" customHeight="1">
      <c r="A45" s="76">
        <v>4</v>
      </c>
      <c r="B45" s="45" t="s">
        <v>23</v>
      </c>
      <c r="C45" s="12" t="s">
        <v>9</v>
      </c>
      <c r="D45" s="63" t="s">
        <v>116</v>
      </c>
      <c r="E45" s="16">
        <f>SUM(F45:H45)</f>
        <v>0</v>
      </c>
      <c r="F45" s="16">
        <f>F46+F47+F48+F49</f>
        <v>0</v>
      </c>
      <c r="G45" s="16">
        <f>G46+G47+G48+G49</f>
        <v>0</v>
      </c>
      <c r="H45" s="16">
        <f>H46+H47+H48+H49</f>
        <v>0</v>
      </c>
      <c r="I45" s="78"/>
    </row>
    <row r="46" spans="1:9" ht="19.5" customHeight="1">
      <c r="A46" s="77"/>
      <c r="B46" s="46"/>
      <c r="C46" s="10" t="s">
        <v>10</v>
      </c>
      <c r="D46" s="64"/>
      <c r="E46" s="17">
        <f aca="true" t="shared" si="6" ref="E46:E54">SUM(F46:H46)</f>
        <v>0</v>
      </c>
      <c r="F46" s="17">
        <v>0</v>
      </c>
      <c r="G46" s="17">
        <v>0</v>
      </c>
      <c r="H46" s="17">
        <v>0</v>
      </c>
      <c r="I46" s="79"/>
    </row>
    <row r="47" spans="1:9" ht="15">
      <c r="A47" s="77"/>
      <c r="B47" s="46"/>
      <c r="C47" s="10" t="s">
        <v>11</v>
      </c>
      <c r="D47" s="64"/>
      <c r="E47" s="17">
        <f t="shared" si="6"/>
        <v>0</v>
      </c>
      <c r="F47" s="17">
        <v>0</v>
      </c>
      <c r="G47" s="17">
        <v>0</v>
      </c>
      <c r="H47" s="17">
        <v>0</v>
      </c>
      <c r="I47" s="79"/>
    </row>
    <row r="48" spans="1:9" ht="15">
      <c r="A48" s="77"/>
      <c r="B48" s="46"/>
      <c r="C48" s="10" t="s">
        <v>12</v>
      </c>
      <c r="D48" s="64"/>
      <c r="E48" s="17">
        <f t="shared" si="6"/>
        <v>0</v>
      </c>
      <c r="F48" s="17">
        <v>0</v>
      </c>
      <c r="G48" s="17">
        <v>0</v>
      </c>
      <c r="H48" s="17">
        <v>0</v>
      </c>
      <c r="I48" s="79"/>
    </row>
    <row r="49" spans="1:9" ht="15">
      <c r="A49" s="77"/>
      <c r="B49" s="46"/>
      <c r="C49" s="10" t="s">
        <v>13</v>
      </c>
      <c r="D49" s="64"/>
      <c r="E49" s="17">
        <f t="shared" si="6"/>
        <v>0</v>
      </c>
      <c r="F49" s="17">
        <v>0</v>
      </c>
      <c r="G49" s="17">
        <v>0</v>
      </c>
      <c r="H49" s="17">
        <v>0</v>
      </c>
      <c r="I49" s="79"/>
    </row>
    <row r="50" spans="1:9" ht="15" customHeight="1">
      <c r="A50" s="91" t="s">
        <v>53</v>
      </c>
      <c r="B50" s="34" t="s">
        <v>52</v>
      </c>
      <c r="C50" s="3" t="s">
        <v>9</v>
      </c>
      <c r="D50" s="27" t="s">
        <v>116</v>
      </c>
      <c r="E50" s="18">
        <f t="shared" si="6"/>
        <v>0</v>
      </c>
      <c r="F50" s="18">
        <f>F51+F52+F53+F54</f>
        <v>0</v>
      </c>
      <c r="G50" s="18">
        <f>G51+G52+G53+G54</f>
        <v>0</v>
      </c>
      <c r="H50" s="18">
        <f>H51+H52+H53+H54</f>
        <v>0</v>
      </c>
      <c r="I50" s="38" t="s">
        <v>22</v>
      </c>
    </row>
    <row r="51" spans="1:9" ht="15">
      <c r="A51" s="91"/>
      <c r="B51" s="34"/>
      <c r="C51" s="3" t="s">
        <v>10</v>
      </c>
      <c r="D51" s="27"/>
      <c r="E51" s="18">
        <f t="shared" si="6"/>
        <v>0</v>
      </c>
      <c r="F51" s="18">
        <v>0</v>
      </c>
      <c r="G51" s="18">
        <v>0</v>
      </c>
      <c r="H51" s="18">
        <v>0</v>
      </c>
      <c r="I51" s="38"/>
    </row>
    <row r="52" spans="1:9" ht="15">
      <c r="A52" s="91"/>
      <c r="B52" s="34"/>
      <c r="C52" s="3" t="s">
        <v>11</v>
      </c>
      <c r="D52" s="27"/>
      <c r="E52" s="18">
        <f t="shared" si="6"/>
        <v>0</v>
      </c>
      <c r="F52" s="18">
        <v>0</v>
      </c>
      <c r="G52" s="18">
        <v>0</v>
      </c>
      <c r="H52" s="18">
        <v>0</v>
      </c>
      <c r="I52" s="38"/>
    </row>
    <row r="53" spans="1:9" ht="15">
      <c r="A53" s="91"/>
      <c r="B53" s="34"/>
      <c r="C53" s="3" t="s">
        <v>12</v>
      </c>
      <c r="D53" s="27"/>
      <c r="E53" s="18">
        <f t="shared" si="6"/>
        <v>0</v>
      </c>
      <c r="F53" s="18">
        <v>0</v>
      </c>
      <c r="G53" s="18">
        <v>0</v>
      </c>
      <c r="H53" s="18">
        <v>0</v>
      </c>
      <c r="I53" s="38"/>
    </row>
    <row r="54" spans="1:9" ht="15.75" thickBot="1">
      <c r="A54" s="92"/>
      <c r="B54" s="35"/>
      <c r="C54" s="4" t="s">
        <v>13</v>
      </c>
      <c r="D54" s="28"/>
      <c r="E54" s="19">
        <f t="shared" si="6"/>
        <v>0</v>
      </c>
      <c r="F54" s="19">
        <v>0</v>
      </c>
      <c r="G54" s="19">
        <v>0</v>
      </c>
      <c r="H54" s="19">
        <v>0</v>
      </c>
      <c r="I54" s="39"/>
    </row>
    <row r="55" spans="1:9" ht="15">
      <c r="A55" s="105"/>
      <c r="B55" s="106"/>
      <c r="C55" s="106"/>
      <c r="D55" s="106"/>
      <c r="E55" s="106"/>
      <c r="F55" s="106"/>
      <c r="G55" s="106"/>
      <c r="H55" s="106"/>
      <c r="I55" s="107"/>
    </row>
    <row r="56" spans="1:9" ht="31.5" customHeight="1" thickBot="1">
      <c r="A56" s="105"/>
      <c r="B56" s="106"/>
      <c r="C56" s="106"/>
      <c r="D56" s="106"/>
      <c r="E56" s="106"/>
      <c r="F56" s="106"/>
      <c r="G56" s="106"/>
      <c r="H56" s="106"/>
      <c r="I56" s="108"/>
    </row>
    <row r="57" spans="1:9" ht="15">
      <c r="A57" s="101" t="s">
        <v>26</v>
      </c>
      <c r="B57" s="45"/>
      <c r="C57" s="12" t="s">
        <v>9</v>
      </c>
      <c r="D57" s="44" t="s">
        <v>116</v>
      </c>
      <c r="E57" s="16">
        <f>SUM(F57:H57)</f>
        <v>165852.69</v>
      </c>
      <c r="F57" s="16">
        <f>SUM(F58:F61)</f>
        <v>67141.31000000001</v>
      </c>
      <c r="G57" s="16">
        <f>SUM(G58:G61)</f>
        <v>52006.869999999995</v>
      </c>
      <c r="H57" s="23">
        <f>SUM(H58:H61)</f>
        <v>46704.509999999995</v>
      </c>
      <c r="I57" s="109"/>
    </row>
    <row r="58" spans="1:9" ht="21" customHeight="1">
      <c r="A58" s="73"/>
      <c r="B58" s="46"/>
      <c r="C58" s="10" t="s">
        <v>10</v>
      </c>
      <c r="D58" s="29"/>
      <c r="E58" s="17">
        <f>SUM(F58:H58)</f>
        <v>1804.34</v>
      </c>
      <c r="F58" s="17">
        <f>F66+F151+F176+F191+F221+F236+F246</f>
        <v>0</v>
      </c>
      <c r="G58" s="17">
        <f>G66+G176+G191+G221+G236+G246</f>
        <v>1804.34</v>
      </c>
      <c r="H58" s="24">
        <f>H66+H151+H176+H191+H221+H236+H246</f>
        <v>0</v>
      </c>
      <c r="I58" s="58"/>
    </row>
    <row r="59" spans="1:9" ht="15">
      <c r="A59" s="73"/>
      <c r="B59" s="46"/>
      <c r="C59" s="10" t="s">
        <v>11</v>
      </c>
      <c r="D59" s="29"/>
      <c r="E59" s="17">
        <f>SUM(F59:H59)</f>
        <v>18630.789999999997</v>
      </c>
      <c r="F59" s="17">
        <f>F67+F152+F177+F192+F222+F237+F247</f>
        <v>15129.59</v>
      </c>
      <c r="G59" s="17">
        <f>G67+G152+G177+G192+G222+G237+G247</f>
        <v>1866.1</v>
      </c>
      <c r="H59" s="24">
        <f>H67+H152+H177+H192+H222+H237+H247</f>
        <v>1635.1</v>
      </c>
      <c r="I59" s="58"/>
    </row>
    <row r="60" spans="1:9" ht="15">
      <c r="A60" s="73"/>
      <c r="B60" s="46"/>
      <c r="C60" s="10" t="s">
        <v>12</v>
      </c>
      <c r="D60" s="29"/>
      <c r="E60" s="17">
        <f>SUM(F60:H60)</f>
        <v>0</v>
      </c>
      <c r="F60" s="17">
        <f>F68+F153+F178+F193+F223+F238+F248</f>
        <v>0</v>
      </c>
      <c r="G60" s="17">
        <f>G68+G153+G178+G193+G223+G238+G248</f>
        <v>0</v>
      </c>
      <c r="H60" s="24">
        <f>H68+H153+H178+H193+H223+H238+H248</f>
        <v>0</v>
      </c>
      <c r="I60" s="58"/>
    </row>
    <row r="61" spans="1:9" ht="15.75" thickBot="1">
      <c r="A61" s="74"/>
      <c r="B61" s="75"/>
      <c r="C61" s="11" t="s">
        <v>13</v>
      </c>
      <c r="D61" s="62"/>
      <c r="E61" s="22">
        <f>SUM(F61:H61)</f>
        <v>145417.56</v>
      </c>
      <c r="F61" s="22">
        <f>F69+F154+F179+F194+F224+F239+F249</f>
        <v>52011.72000000001</v>
      </c>
      <c r="G61" s="22">
        <f>G69+G154+G179+G194+G224+G239+G249</f>
        <v>48336.42999999999</v>
      </c>
      <c r="H61" s="25">
        <f>H69+H154+H179+H194+H224+H239+H249</f>
        <v>45069.409999999996</v>
      </c>
      <c r="I61" s="110"/>
    </row>
    <row r="62" spans="1:9" ht="15">
      <c r="A62" s="56" t="s">
        <v>54</v>
      </c>
      <c r="B62" s="57"/>
      <c r="C62" s="57"/>
      <c r="D62" s="57"/>
      <c r="E62" s="57"/>
      <c r="F62" s="57"/>
      <c r="G62" s="57"/>
      <c r="H62" s="57"/>
      <c r="I62" s="109"/>
    </row>
    <row r="63" spans="1:9" ht="15.75" thickBot="1">
      <c r="A63" s="56"/>
      <c r="B63" s="57"/>
      <c r="C63" s="57"/>
      <c r="D63" s="57"/>
      <c r="E63" s="57"/>
      <c r="F63" s="57"/>
      <c r="G63" s="57"/>
      <c r="H63" s="57"/>
      <c r="I63" s="58"/>
    </row>
    <row r="64" spans="1:9" ht="25.5" customHeight="1">
      <c r="A64" s="111" t="s">
        <v>15</v>
      </c>
      <c r="B64" s="45" t="s">
        <v>27</v>
      </c>
      <c r="C64" s="112" t="s">
        <v>9</v>
      </c>
      <c r="D64" s="44" t="s">
        <v>116</v>
      </c>
      <c r="E64" s="95">
        <f>SUM(F64:H65)</f>
        <v>114209.18999999999</v>
      </c>
      <c r="F64" s="95">
        <f>SUM(F66:F69)</f>
        <v>49114.53</v>
      </c>
      <c r="G64" s="95">
        <f>SUM(G66:G69)</f>
        <v>35077.23999999999</v>
      </c>
      <c r="H64" s="52">
        <f>SUM(H66:H69)</f>
        <v>30017.42</v>
      </c>
      <c r="I64" s="78"/>
    </row>
    <row r="65" spans="1:9" ht="15">
      <c r="A65" s="91"/>
      <c r="B65" s="46"/>
      <c r="C65" s="113"/>
      <c r="D65" s="29"/>
      <c r="E65" s="96"/>
      <c r="F65" s="96"/>
      <c r="G65" s="96"/>
      <c r="H65" s="53"/>
      <c r="I65" s="79"/>
    </row>
    <row r="66" spans="1:9" ht="19.5" customHeight="1">
      <c r="A66" s="91"/>
      <c r="B66" s="46"/>
      <c r="C66" s="10" t="s">
        <v>10</v>
      </c>
      <c r="D66" s="29"/>
      <c r="E66" s="17">
        <f aca="true" t="shared" si="7" ref="E66:E85">SUM(F66:H66)</f>
        <v>1804.34</v>
      </c>
      <c r="F66" s="17">
        <f aca="true" t="shared" si="8" ref="F66:G68">F71+F76+F81+F86+F91+F96+F101+F106+F111+F116+F121+F126+F131+F136+F141+F146</f>
        <v>0</v>
      </c>
      <c r="G66" s="17">
        <f t="shared" si="8"/>
        <v>1804.34</v>
      </c>
      <c r="H66" s="17">
        <f>+H71+H76+H81+H86+H91+H96+H101+H106+H111+H116+H121+H126+H131+H136+H141+H146</f>
        <v>0</v>
      </c>
      <c r="I66" s="79"/>
    </row>
    <row r="67" spans="1:9" ht="15">
      <c r="A67" s="91"/>
      <c r="B67" s="46"/>
      <c r="C67" s="10" t="s">
        <v>11</v>
      </c>
      <c r="D67" s="29"/>
      <c r="E67" s="17">
        <f t="shared" si="7"/>
        <v>13725.49</v>
      </c>
      <c r="F67" s="17">
        <f t="shared" si="8"/>
        <v>13494.49</v>
      </c>
      <c r="G67" s="17">
        <f t="shared" si="8"/>
        <v>231</v>
      </c>
      <c r="H67" s="17">
        <f>H72+H77+H82+H87+H92+H97+H102+H107+H112+H117+H122+H127+H132+H137+H142+H147</f>
        <v>0</v>
      </c>
      <c r="I67" s="79"/>
    </row>
    <row r="68" spans="1:9" ht="15">
      <c r="A68" s="91"/>
      <c r="B68" s="46"/>
      <c r="C68" s="10" t="s">
        <v>12</v>
      </c>
      <c r="D68" s="29"/>
      <c r="E68" s="17">
        <f t="shared" si="7"/>
        <v>0</v>
      </c>
      <c r="F68" s="17">
        <f t="shared" si="8"/>
        <v>0</v>
      </c>
      <c r="G68" s="17">
        <f t="shared" si="8"/>
        <v>0</v>
      </c>
      <c r="H68" s="17">
        <f>H73+H78+H83+H88+H93+H98+H103+H108+H113+H118+H123+H128+H133+H138+H143+H148</f>
        <v>0</v>
      </c>
      <c r="I68" s="79"/>
    </row>
    <row r="69" spans="1:9" ht="15">
      <c r="A69" s="91"/>
      <c r="B69" s="46"/>
      <c r="C69" s="10" t="s">
        <v>13</v>
      </c>
      <c r="D69" s="30"/>
      <c r="E69" s="17">
        <f t="shared" si="7"/>
        <v>98679.36</v>
      </c>
      <c r="F69" s="17">
        <f>+F74+F79+F84+F89+F94+F99+F104+F109+F114+F119+F124+F129+F134+F139+F144+F149</f>
        <v>35620.04</v>
      </c>
      <c r="G69" s="17">
        <f>G74+G79+G84+G89+G94+G99+G104+G109+G114+G119+G124+G129+G134+G139+G144+G149</f>
        <v>33041.899999999994</v>
      </c>
      <c r="H69" s="17">
        <f>H74+H84+H89+H94+H99+H104+H109+H114+H119+H124+H129+H134+H139+H144+H149+H79</f>
        <v>30017.42</v>
      </c>
      <c r="I69" s="79"/>
    </row>
    <row r="70" spans="1:9" ht="33.75" customHeight="1">
      <c r="A70" s="94" t="s">
        <v>18</v>
      </c>
      <c r="B70" s="34" t="s">
        <v>29</v>
      </c>
      <c r="C70" s="3" t="s">
        <v>9</v>
      </c>
      <c r="D70" s="40" t="s">
        <v>116</v>
      </c>
      <c r="E70" s="18">
        <f t="shared" si="7"/>
        <v>1578.94</v>
      </c>
      <c r="F70" s="26">
        <f>SUM(F71:F74)</f>
        <v>1578.94</v>
      </c>
      <c r="G70" s="18">
        <f>SUM(G71:G74)</f>
        <v>0</v>
      </c>
      <c r="H70" s="18">
        <f>SUM(H71:H74)</f>
        <v>0</v>
      </c>
      <c r="I70" s="97" t="s">
        <v>55</v>
      </c>
    </row>
    <row r="71" spans="1:9" ht="15">
      <c r="A71" s="94"/>
      <c r="B71" s="34"/>
      <c r="C71" s="3" t="s">
        <v>10</v>
      </c>
      <c r="D71" s="41"/>
      <c r="E71" s="18">
        <f t="shared" si="7"/>
        <v>0</v>
      </c>
      <c r="F71" s="26">
        <v>0</v>
      </c>
      <c r="G71" s="18">
        <v>0</v>
      </c>
      <c r="H71" s="18">
        <v>0</v>
      </c>
      <c r="I71" s="98"/>
    </row>
    <row r="72" spans="1:9" ht="15">
      <c r="A72" s="94"/>
      <c r="B72" s="34"/>
      <c r="C72" s="3" t="s">
        <v>11</v>
      </c>
      <c r="D72" s="41"/>
      <c r="E72" s="18">
        <f t="shared" si="7"/>
        <v>1500</v>
      </c>
      <c r="F72" s="26">
        <v>1500</v>
      </c>
      <c r="G72" s="18">
        <v>0</v>
      </c>
      <c r="H72" s="18">
        <v>0</v>
      </c>
      <c r="I72" s="98"/>
    </row>
    <row r="73" spans="1:9" ht="15">
      <c r="A73" s="94"/>
      <c r="B73" s="34"/>
      <c r="C73" s="3" t="s">
        <v>12</v>
      </c>
      <c r="D73" s="41"/>
      <c r="E73" s="18">
        <f t="shared" si="7"/>
        <v>0</v>
      </c>
      <c r="F73" s="26">
        <v>0</v>
      </c>
      <c r="G73" s="18">
        <v>0</v>
      </c>
      <c r="H73" s="18">
        <v>0</v>
      </c>
      <c r="I73" s="98"/>
    </row>
    <row r="74" spans="1:9" ht="15">
      <c r="A74" s="94"/>
      <c r="B74" s="34"/>
      <c r="C74" s="3" t="s">
        <v>13</v>
      </c>
      <c r="D74" s="42"/>
      <c r="E74" s="18">
        <f t="shared" si="7"/>
        <v>78.94</v>
      </c>
      <c r="F74" s="26">
        <v>78.94</v>
      </c>
      <c r="G74" s="18">
        <v>0</v>
      </c>
      <c r="H74" s="18">
        <v>0</v>
      </c>
      <c r="I74" s="99"/>
    </row>
    <row r="75" spans="1:9" ht="15" customHeight="1">
      <c r="A75" s="94" t="s">
        <v>19</v>
      </c>
      <c r="B75" s="34" t="s">
        <v>30</v>
      </c>
      <c r="C75" s="3" t="s">
        <v>9</v>
      </c>
      <c r="D75" s="40" t="s">
        <v>116</v>
      </c>
      <c r="E75" s="18">
        <f t="shared" si="7"/>
        <v>526.32</v>
      </c>
      <c r="F75" s="26">
        <f>SUM(F76:F79)</f>
        <v>526.32</v>
      </c>
      <c r="G75" s="18">
        <f>SUM(G76:G79)</f>
        <v>0</v>
      </c>
      <c r="H75" s="18">
        <f>SUM(H76:H79)</f>
        <v>0</v>
      </c>
      <c r="I75" s="97" t="s">
        <v>55</v>
      </c>
    </row>
    <row r="76" spans="1:9" ht="15">
      <c r="A76" s="94"/>
      <c r="B76" s="34"/>
      <c r="C76" s="3" t="s">
        <v>10</v>
      </c>
      <c r="D76" s="41"/>
      <c r="E76" s="18">
        <f t="shared" si="7"/>
        <v>0</v>
      </c>
      <c r="F76" s="26">
        <v>0</v>
      </c>
      <c r="G76" s="18">
        <v>0</v>
      </c>
      <c r="H76" s="18">
        <v>0</v>
      </c>
      <c r="I76" s="98"/>
    </row>
    <row r="77" spans="1:9" ht="15">
      <c r="A77" s="94"/>
      <c r="B77" s="34"/>
      <c r="C77" s="3" t="s">
        <v>11</v>
      </c>
      <c r="D77" s="41"/>
      <c r="E77" s="18">
        <f t="shared" si="7"/>
        <v>500</v>
      </c>
      <c r="F77" s="26">
        <v>500</v>
      </c>
      <c r="G77" s="18">
        <v>0</v>
      </c>
      <c r="H77" s="18">
        <v>0</v>
      </c>
      <c r="I77" s="98"/>
    </row>
    <row r="78" spans="1:9" ht="15">
      <c r="A78" s="94"/>
      <c r="B78" s="34"/>
      <c r="C78" s="3" t="s">
        <v>12</v>
      </c>
      <c r="D78" s="41"/>
      <c r="E78" s="18">
        <f t="shared" si="7"/>
        <v>0</v>
      </c>
      <c r="F78" s="26">
        <v>0</v>
      </c>
      <c r="G78" s="18">
        <v>0</v>
      </c>
      <c r="H78" s="18">
        <v>0</v>
      </c>
      <c r="I78" s="98"/>
    </row>
    <row r="79" spans="1:9" ht="15">
      <c r="A79" s="94"/>
      <c r="B79" s="34"/>
      <c r="C79" s="3" t="s">
        <v>13</v>
      </c>
      <c r="D79" s="42"/>
      <c r="E79" s="18">
        <f t="shared" si="7"/>
        <v>26.32</v>
      </c>
      <c r="F79" s="26">
        <v>26.32</v>
      </c>
      <c r="G79" s="18">
        <v>0</v>
      </c>
      <c r="H79" s="18">
        <v>0</v>
      </c>
      <c r="I79" s="99"/>
    </row>
    <row r="80" spans="1:9" ht="32.25" customHeight="1">
      <c r="A80" s="94" t="s">
        <v>56</v>
      </c>
      <c r="B80" s="31" t="s">
        <v>58</v>
      </c>
      <c r="C80" s="3" t="s">
        <v>9</v>
      </c>
      <c r="D80" s="40" t="s">
        <v>116</v>
      </c>
      <c r="E80" s="18">
        <f t="shared" si="7"/>
        <v>10091.99</v>
      </c>
      <c r="F80" s="18">
        <f>SUM(F81:F84)</f>
        <v>10091.99</v>
      </c>
      <c r="G80" s="18">
        <f>SUM(G81:G84)</f>
        <v>0</v>
      </c>
      <c r="H80" s="18">
        <f>SUM(H81:H84)</f>
        <v>0</v>
      </c>
      <c r="I80" s="38" t="s">
        <v>22</v>
      </c>
    </row>
    <row r="81" spans="1:9" ht="15">
      <c r="A81" s="94"/>
      <c r="B81" s="32"/>
      <c r="C81" s="3" t="s">
        <v>10</v>
      </c>
      <c r="D81" s="41"/>
      <c r="E81" s="18">
        <f t="shared" si="7"/>
        <v>0</v>
      </c>
      <c r="F81" s="18">
        <v>0</v>
      </c>
      <c r="G81" s="18">
        <v>0</v>
      </c>
      <c r="H81" s="18">
        <v>0</v>
      </c>
      <c r="I81" s="38"/>
    </row>
    <row r="82" spans="1:9" ht="15">
      <c r="A82" s="94"/>
      <c r="B82" s="32"/>
      <c r="C82" s="3" t="s">
        <v>11</v>
      </c>
      <c r="D82" s="41"/>
      <c r="E82" s="18">
        <f t="shared" si="7"/>
        <v>9587.39</v>
      </c>
      <c r="F82" s="18">
        <v>9587.39</v>
      </c>
      <c r="G82" s="18">
        <v>0</v>
      </c>
      <c r="H82" s="18">
        <v>0</v>
      </c>
      <c r="I82" s="38"/>
    </row>
    <row r="83" spans="1:9" ht="15">
      <c r="A83" s="94"/>
      <c r="B83" s="32"/>
      <c r="C83" s="3" t="s">
        <v>12</v>
      </c>
      <c r="D83" s="41"/>
      <c r="E83" s="18">
        <f t="shared" si="7"/>
        <v>0</v>
      </c>
      <c r="F83" s="18">
        <v>0</v>
      </c>
      <c r="G83" s="18">
        <v>0</v>
      </c>
      <c r="H83" s="18">
        <v>0</v>
      </c>
      <c r="I83" s="38"/>
    </row>
    <row r="84" spans="1:9" ht="15">
      <c r="A84" s="94"/>
      <c r="B84" s="33"/>
      <c r="C84" s="3" t="s">
        <v>13</v>
      </c>
      <c r="D84" s="42"/>
      <c r="E84" s="18">
        <f t="shared" si="7"/>
        <v>504.6</v>
      </c>
      <c r="F84" s="18">
        <v>504.6</v>
      </c>
      <c r="G84" s="18">
        <v>0</v>
      </c>
      <c r="H84" s="18">
        <v>0</v>
      </c>
      <c r="I84" s="38"/>
    </row>
    <row r="85" spans="1:9" ht="15" customHeight="1">
      <c r="A85" s="94" t="s">
        <v>57</v>
      </c>
      <c r="B85" s="31" t="s">
        <v>60</v>
      </c>
      <c r="C85" s="3" t="s">
        <v>9</v>
      </c>
      <c r="D85" s="40" t="s">
        <v>116</v>
      </c>
      <c r="E85" s="18">
        <f t="shared" si="7"/>
        <v>51631.68</v>
      </c>
      <c r="F85" s="18">
        <f>SUM(F86:F89)</f>
        <v>17009.34</v>
      </c>
      <c r="G85" s="18">
        <f>SUM(G86:G89)</f>
        <v>16927.38</v>
      </c>
      <c r="H85" s="18">
        <f>SUM(H86:H89)</f>
        <v>17694.96</v>
      </c>
      <c r="I85" s="38" t="s">
        <v>31</v>
      </c>
    </row>
    <row r="86" spans="1:9" ht="15">
      <c r="A86" s="94"/>
      <c r="B86" s="32"/>
      <c r="C86" s="3" t="s">
        <v>10</v>
      </c>
      <c r="D86" s="41"/>
      <c r="E86" s="18">
        <f aca="true" t="shared" si="9" ref="E86:E119">SUM(F86:H86)</f>
        <v>0</v>
      </c>
      <c r="F86" s="18">
        <v>0</v>
      </c>
      <c r="G86" s="18">
        <v>0</v>
      </c>
      <c r="H86" s="18">
        <v>0</v>
      </c>
      <c r="I86" s="38"/>
    </row>
    <row r="87" spans="1:9" ht="15">
      <c r="A87" s="94"/>
      <c r="B87" s="32"/>
      <c r="C87" s="3" t="s">
        <v>11</v>
      </c>
      <c r="D87" s="41"/>
      <c r="E87" s="18">
        <f t="shared" si="9"/>
        <v>0</v>
      </c>
      <c r="F87" s="18">
        <v>0</v>
      </c>
      <c r="G87" s="18">
        <v>0</v>
      </c>
      <c r="H87" s="18">
        <v>0</v>
      </c>
      <c r="I87" s="38"/>
    </row>
    <row r="88" spans="1:9" ht="15">
      <c r="A88" s="94"/>
      <c r="B88" s="32"/>
      <c r="C88" s="3" t="s">
        <v>12</v>
      </c>
      <c r="D88" s="41"/>
      <c r="E88" s="18">
        <f t="shared" si="9"/>
        <v>0</v>
      </c>
      <c r="F88" s="18">
        <v>0</v>
      </c>
      <c r="G88" s="18">
        <v>0</v>
      </c>
      <c r="H88" s="18">
        <v>0</v>
      </c>
      <c r="I88" s="38"/>
    </row>
    <row r="89" spans="1:9" ht="15">
      <c r="A89" s="94"/>
      <c r="B89" s="33"/>
      <c r="C89" s="3" t="s">
        <v>13</v>
      </c>
      <c r="D89" s="42"/>
      <c r="E89" s="18">
        <f t="shared" si="9"/>
        <v>51631.68</v>
      </c>
      <c r="F89" s="18">
        <v>17009.34</v>
      </c>
      <c r="G89" s="18">
        <v>16927.38</v>
      </c>
      <c r="H89" s="18">
        <v>17694.96</v>
      </c>
      <c r="I89" s="38"/>
    </row>
    <row r="90" spans="1:9" ht="15" customHeight="1">
      <c r="A90" s="94" t="s">
        <v>59</v>
      </c>
      <c r="B90" s="31" t="s">
        <v>61</v>
      </c>
      <c r="C90" s="3" t="s">
        <v>9</v>
      </c>
      <c r="D90" s="40" t="s">
        <v>116</v>
      </c>
      <c r="E90" s="18">
        <f t="shared" si="9"/>
        <v>1402.48</v>
      </c>
      <c r="F90" s="18">
        <f>SUM(F91:F94)</f>
        <v>472.88</v>
      </c>
      <c r="G90" s="18">
        <f>SUM(G91:G94)</f>
        <v>453.8</v>
      </c>
      <c r="H90" s="18">
        <f>SUM(H91:H94)</f>
        <v>475.8</v>
      </c>
      <c r="I90" s="97" t="s">
        <v>62</v>
      </c>
    </row>
    <row r="91" spans="1:9" ht="15">
      <c r="A91" s="94"/>
      <c r="B91" s="32"/>
      <c r="C91" s="3" t="s">
        <v>10</v>
      </c>
      <c r="D91" s="41"/>
      <c r="E91" s="18">
        <f t="shared" si="9"/>
        <v>0</v>
      </c>
      <c r="F91" s="18">
        <v>0</v>
      </c>
      <c r="G91" s="18">
        <v>0</v>
      </c>
      <c r="H91" s="18">
        <v>0</v>
      </c>
      <c r="I91" s="98"/>
    </row>
    <row r="92" spans="1:9" ht="15">
      <c r="A92" s="94"/>
      <c r="B92" s="32"/>
      <c r="C92" s="3" t="s">
        <v>11</v>
      </c>
      <c r="D92" s="41"/>
      <c r="E92" s="18">
        <f t="shared" si="9"/>
        <v>0</v>
      </c>
      <c r="F92" s="18">
        <v>0</v>
      </c>
      <c r="G92" s="18">
        <v>0</v>
      </c>
      <c r="H92" s="18">
        <v>0</v>
      </c>
      <c r="I92" s="98"/>
    </row>
    <row r="93" spans="1:9" ht="15">
      <c r="A93" s="94"/>
      <c r="B93" s="32"/>
      <c r="C93" s="3" t="s">
        <v>12</v>
      </c>
      <c r="D93" s="41"/>
      <c r="E93" s="18">
        <f t="shared" si="9"/>
        <v>0</v>
      </c>
      <c r="F93" s="18">
        <v>0</v>
      </c>
      <c r="G93" s="18">
        <v>0</v>
      </c>
      <c r="H93" s="18">
        <v>0</v>
      </c>
      <c r="I93" s="98"/>
    </row>
    <row r="94" spans="1:9" ht="15">
      <c r="A94" s="94"/>
      <c r="B94" s="33"/>
      <c r="C94" s="3" t="s">
        <v>13</v>
      </c>
      <c r="D94" s="42"/>
      <c r="E94" s="18">
        <f t="shared" si="9"/>
        <v>1402.48</v>
      </c>
      <c r="F94" s="18">
        <v>472.88</v>
      </c>
      <c r="G94" s="18">
        <v>453.8</v>
      </c>
      <c r="H94" s="18">
        <v>475.8</v>
      </c>
      <c r="I94" s="99"/>
    </row>
    <row r="95" spans="1:9" ht="15" customHeight="1">
      <c r="A95" s="94" t="s">
        <v>63</v>
      </c>
      <c r="B95" s="31" t="s">
        <v>64</v>
      </c>
      <c r="C95" s="3" t="s">
        <v>9</v>
      </c>
      <c r="D95" s="40" t="s">
        <v>116</v>
      </c>
      <c r="E95" s="18">
        <f t="shared" si="9"/>
        <v>400.56</v>
      </c>
      <c r="F95" s="18">
        <f>SUM(F96:F99)</f>
        <v>121</v>
      </c>
      <c r="G95" s="18">
        <f>SUM(G96:G99)</f>
        <v>133.12</v>
      </c>
      <c r="H95" s="18">
        <f>SUM(H96:H99)</f>
        <v>146.44</v>
      </c>
      <c r="I95" s="97" t="s">
        <v>65</v>
      </c>
    </row>
    <row r="96" spans="1:9" ht="15">
      <c r="A96" s="94"/>
      <c r="B96" s="32"/>
      <c r="C96" s="3" t="s">
        <v>10</v>
      </c>
      <c r="D96" s="41"/>
      <c r="E96" s="18">
        <f t="shared" si="9"/>
        <v>0</v>
      </c>
      <c r="F96" s="18">
        <v>0</v>
      </c>
      <c r="G96" s="18">
        <v>0</v>
      </c>
      <c r="H96" s="18">
        <v>0</v>
      </c>
      <c r="I96" s="98"/>
    </row>
    <row r="97" spans="1:9" ht="15">
      <c r="A97" s="94"/>
      <c r="B97" s="32"/>
      <c r="C97" s="3" t="s">
        <v>11</v>
      </c>
      <c r="D97" s="41"/>
      <c r="E97" s="18">
        <f t="shared" si="9"/>
        <v>0</v>
      </c>
      <c r="F97" s="18">
        <v>0</v>
      </c>
      <c r="G97" s="18">
        <v>0</v>
      </c>
      <c r="H97" s="18">
        <v>0</v>
      </c>
      <c r="I97" s="98"/>
    </row>
    <row r="98" spans="1:9" ht="15">
      <c r="A98" s="94"/>
      <c r="B98" s="32"/>
      <c r="C98" s="3" t="s">
        <v>12</v>
      </c>
      <c r="D98" s="41"/>
      <c r="E98" s="18">
        <f t="shared" si="9"/>
        <v>0</v>
      </c>
      <c r="F98" s="18">
        <v>0</v>
      </c>
      <c r="G98" s="18">
        <v>0</v>
      </c>
      <c r="H98" s="18">
        <v>0</v>
      </c>
      <c r="I98" s="98"/>
    </row>
    <row r="99" spans="1:9" ht="15">
      <c r="A99" s="94"/>
      <c r="B99" s="33"/>
      <c r="C99" s="3" t="s">
        <v>13</v>
      </c>
      <c r="D99" s="42"/>
      <c r="E99" s="18">
        <f t="shared" si="9"/>
        <v>400.56</v>
      </c>
      <c r="F99" s="18">
        <v>121</v>
      </c>
      <c r="G99" s="18">
        <v>133.12</v>
      </c>
      <c r="H99" s="18">
        <v>146.44</v>
      </c>
      <c r="I99" s="99"/>
    </row>
    <row r="100" spans="1:9" ht="15" customHeight="1">
      <c r="A100" s="94" t="s">
        <v>66</v>
      </c>
      <c r="B100" s="31" t="s">
        <v>68</v>
      </c>
      <c r="C100" s="3" t="s">
        <v>9</v>
      </c>
      <c r="D100" s="40" t="s">
        <v>116</v>
      </c>
      <c r="E100" s="18">
        <f t="shared" si="9"/>
        <v>13280.08</v>
      </c>
      <c r="F100" s="18">
        <f>SUM(F101:F104)</f>
        <v>4011.52</v>
      </c>
      <c r="G100" s="18">
        <f>SUM(G101:G104)</f>
        <v>4413.55</v>
      </c>
      <c r="H100" s="18">
        <f>SUM(H101:H104)</f>
        <v>4855.01</v>
      </c>
      <c r="I100" s="38" t="s">
        <v>22</v>
      </c>
    </row>
    <row r="101" spans="1:9" ht="15">
      <c r="A101" s="94"/>
      <c r="B101" s="32"/>
      <c r="C101" s="3" t="s">
        <v>10</v>
      </c>
      <c r="D101" s="41"/>
      <c r="E101" s="18">
        <f t="shared" si="9"/>
        <v>0</v>
      </c>
      <c r="F101" s="18">
        <v>0</v>
      </c>
      <c r="G101" s="18">
        <v>0</v>
      </c>
      <c r="H101" s="18">
        <v>0</v>
      </c>
      <c r="I101" s="38"/>
    </row>
    <row r="102" spans="1:9" ht="15">
      <c r="A102" s="94"/>
      <c r="B102" s="32"/>
      <c r="C102" s="3" t="s">
        <v>11</v>
      </c>
      <c r="D102" s="41"/>
      <c r="E102" s="18">
        <f t="shared" si="9"/>
        <v>0</v>
      </c>
      <c r="F102" s="18">
        <v>0</v>
      </c>
      <c r="G102" s="18">
        <v>0</v>
      </c>
      <c r="H102" s="18">
        <v>0</v>
      </c>
      <c r="I102" s="38"/>
    </row>
    <row r="103" spans="1:9" ht="15">
      <c r="A103" s="94"/>
      <c r="B103" s="32"/>
      <c r="C103" s="3" t="s">
        <v>12</v>
      </c>
      <c r="D103" s="41"/>
      <c r="E103" s="18">
        <f t="shared" si="9"/>
        <v>0</v>
      </c>
      <c r="F103" s="18">
        <v>0</v>
      </c>
      <c r="G103" s="18">
        <v>0</v>
      </c>
      <c r="H103" s="18">
        <v>0</v>
      </c>
      <c r="I103" s="38"/>
    </row>
    <row r="104" spans="1:9" ht="15">
      <c r="A104" s="94"/>
      <c r="B104" s="33"/>
      <c r="C104" s="3" t="s">
        <v>13</v>
      </c>
      <c r="D104" s="42"/>
      <c r="E104" s="18">
        <f t="shared" si="9"/>
        <v>13280.08</v>
      </c>
      <c r="F104" s="18">
        <v>4011.52</v>
      </c>
      <c r="G104" s="18">
        <v>4413.55</v>
      </c>
      <c r="H104" s="18">
        <v>4855.01</v>
      </c>
      <c r="I104" s="38"/>
    </row>
    <row r="105" spans="1:9" ht="15" customHeight="1">
      <c r="A105" s="94" t="s">
        <v>67</v>
      </c>
      <c r="B105" s="31" t="s">
        <v>70</v>
      </c>
      <c r="C105" s="3" t="s">
        <v>9</v>
      </c>
      <c r="D105" s="40" t="s">
        <v>116</v>
      </c>
      <c r="E105" s="18">
        <f t="shared" si="9"/>
        <v>37.44</v>
      </c>
      <c r="F105" s="18">
        <f>SUM(F106:F109)</f>
        <v>12</v>
      </c>
      <c r="G105" s="18">
        <f>SUM(G106:G109)</f>
        <v>12.48</v>
      </c>
      <c r="H105" s="18">
        <f>SUM(H106:H109)</f>
        <v>12.96</v>
      </c>
      <c r="I105" s="38" t="s">
        <v>28</v>
      </c>
    </row>
    <row r="106" spans="1:9" ht="15">
      <c r="A106" s="94"/>
      <c r="B106" s="32"/>
      <c r="C106" s="3" t="s">
        <v>10</v>
      </c>
      <c r="D106" s="41"/>
      <c r="E106" s="18">
        <f t="shared" si="9"/>
        <v>0</v>
      </c>
      <c r="F106" s="18">
        <v>0</v>
      </c>
      <c r="G106" s="18">
        <v>0</v>
      </c>
      <c r="H106" s="18">
        <v>0</v>
      </c>
      <c r="I106" s="38"/>
    </row>
    <row r="107" spans="1:9" ht="15">
      <c r="A107" s="94"/>
      <c r="B107" s="32"/>
      <c r="C107" s="3" t="s">
        <v>11</v>
      </c>
      <c r="D107" s="41"/>
      <c r="E107" s="18">
        <f t="shared" si="9"/>
        <v>0</v>
      </c>
      <c r="F107" s="18">
        <v>0</v>
      </c>
      <c r="G107" s="18">
        <v>0</v>
      </c>
      <c r="H107" s="18">
        <v>0</v>
      </c>
      <c r="I107" s="38"/>
    </row>
    <row r="108" spans="1:9" ht="15">
      <c r="A108" s="94"/>
      <c r="B108" s="32"/>
      <c r="C108" s="3" t="s">
        <v>12</v>
      </c>
      <c r="D108" s="41"/>
      <c r="E108" s="18">
        <f t="shared" si="9"/>
        <v>0</v>
      </c>
      <c r="F108" s="18">
        <v>0</v>
      </c>
      <c r="G108" s="18">
        <v>0</v>
      </c>
      <c r="H108" s="18">
        <v>0</v>
      </c>
      <c r="I108" s="38"/>
    </row>
    <row r="109" spans="1:9" ht="15">
      <c r="A109" s="94"/>
      <c r="B109" s="33"/>
      <c r="C109" s="3" t="s">
        <v>13</v>
      </c>
      <c r="D109" s="42"/>
      <c r="E109" s="18">
        <f t="shared" si="9"/>
        <v>37.44</v>
      </c>
      <c r="F109" s="18">
        <v>12</v>
      </c>
      <c r="G109" s="18">
        <v>12.48</v>
      </c>
      <c r="H109" s="18">
        <v>12.96</v>
      </c>
      <c r="I109" s="38"/>
    </row>
    <row r="110" spans="1:9" ht="15" customHeight="1">
      <c r="A110" s="94" t="s">
        <v>69</v>
      </c>
      <c r="B110" s="31" t="s">
        <v>72</v>
      </c>
      <c r="C110" s="3" t="s">
        <v>9</v>
      </c>
      <c r="D110" s="40" t="s">
        <v>116</v>
      </c>
      <c r="E110" s="18">
        <f t="shared" si="9"/>
        <v>8314.01</v>
      </c>
      <c r="F110" s="18">
        <f>SUM(F111:F114)</f>
        <v>2872.49</v>
      </c>
      <c r="G110" s="18">
        <f>SUM(G111:G114)</f>
        <v>3532.59</v>
      </c>
      <c r="H110" s="18">
        <f>SUM(H111:H114)</f>
        <v>1908.93</v>
      </c>
      <c r="I110" s="38" t="s">
        <v>28</v>
      </c>
    </row>
    <row r="111" spans="1:9" ht="15">
      <c r="A111" s="94"/>
      <c r="B111" s="32"/>
      <c r="C111" s="3" t="s">
        <v>10</v>
      </c>
      <c r="D111" s="41"/>
      <c r="E111" s="18">
        <f t="shared" si="9"/>
        <v>0</v>
      </c>
      <c r="F111" s="18">
        <v>0</v>
      </c>
      <c r="G111" s="18">
        <v>0</v>
      </c>
      <c r="H111" s="18">
        <v>0</v>
      </c>
      <c r="I111" s="38"/>
    </row>
    <row r="112" spans="1:9" ht="15">
      <c r="A112" s="94"/>
      <c r="B112" s="32"/>
      <c r="C112" s="3" t="s">
        <v>11</v>
      </c>
      <c r="D112" s="41"/>
      <c r="E112" s="18">
        <f t="shared" si="9"/>
        <v>0</v>
      </c>
      <c r="F112" s="18">
        <v>0</v>
      </c>
      <c r="G112" s="18">
        <v>0</v>
      </c>
      <c r="H112" s="18">
        <v>0</v>
      </c>
      <c r="I112" s="38"/>
    </row>
    <row r="113" spans="1:9" ht="15">
      <c r="A113" s="94"/>
      <c r="B113" s="32"/>
      <c r="C113" s="3" t="s">
        <v>12</v>
      </c>
      <c r="D113" s="41"/>
      <c r="E113" s="18">
        <f t="shared" si="9"/>
        <v>0</v>
      </c>
      <c r="F113" s="18">
        <v>0</v>
      </c>
      <c r="G113" s="18">
        <v>0</v>
      </c>
      <c r="H113" s="18">
        <v>0</v>
      </c>
      <c r="I113" s="38"/>
    </row>
    <row r="114" spans="1:9" ht="15">
      <c r="A114" s="94"/>
      <c r="B114" s="33"/>
      <c r="C114" s="3" t="s">
        <v>13</v>
      </c>
      <c r="D114" s="42"/>
      <c r="E114" s="18">
        <f t="shared" si="9"/>
        <v>8314.01</v>
      </c>
      <c r="F114" s="18">
        <v>2872.49</v>
      </c>
      <c r="G114" s="18">
        <v>3532.59</v>
      </c>
      <c r="H114" s="18">
        <v>1908.93</v>
      </c>
      <c r="I114" s="38"/>
    </row>
    <row r="115" spans="1:9" ht="15" customHeight="1">
      <c r="A115" s="94" t="s">
        <v>71</v>
      </c>
      <c r="B115" s="31" t="s">
        <v>74</v>
      </c>
      <c r="C115" s="3" t="s">
        <v>9</v>
      </c>
      <c r="D115" s="40" t="s">
        <v>116</v>
      </c>
      <c r="E115" s="18">
        <f t="shared" si="9"/>
        <v>2100</v>
      </c>
      <c r="F115" s="18">
        <f>SUM(F116:F119)</f>
        <v>700</v>
      </c>
      <c r="G115" s="18">
        <f>SUM(G116:G119)</f>
        <v>700</v>
      </c>
      <c r="H115" s="18">
        <f>SUM(H116:H119)</f>
        <v>700</v>
      </c>
      <c r="I115" s="38" t="s">
        <v>22</v>
      </c>
    </row>
    <row r="116" spans="1:9" ht="15">
      <c r="A116" s="94"/>
      <c r="B116" s="32"/>
      <c r="C116" s="3" t="s">
        <v>10</v>
      </c>
      <c r="D116" s="41"/>
      <c r="E116" s="18">
        <f t="shared" si="9"/>
        <v>0</v>
      </c>
      <c r="F116" s="18">
        <v>0</v>
      </c>
      <c r="G116" s="18">
        <v>0</v>
      </c>
      <c r="H116" s="18">
        <v>0</v>
      </c>
      <c r="I116" s="38"/>
    </row>
    <row r="117" spans="1:9" ht="15">
      <c r="A117" s="94"/>
      <c r="B117" s="32"/>
      <c r="C117" s="3" t="s">
        <v>11</v>
      </c>
      <c r="D117" s="41"/>
      <c r="E117" s="18">
        <f t="shared" si="9"/>
        <v>0</v>
      </c>
      <c r="F117" s="18">
        <v>0</v>
      </c>
      <c r="G117" s="18">
        <v>0</v>
      </c>
      <c r="H117" s="18">
        <v>0</v>
      </c>
      <c r="I117" s="38"/>
    </row>
    <row r="118" spans="1:9" ht="15">
      <c r="A118" s="94"/>
      <c r="B118" s="32"/>
      <c r="C118" s="3" t="s">
        <v>12</v>
      </c>
      <c r="D118" s="41"/>
      <c r="E118" s="18">
        <f t="shared" si="9"/>
        <v>0</v>
      </c>
      <c r="F118" s="18">
        <v>0</v>
      </c>
      <c r="G118" s="18">
        <v>0</v>
      </c>
      <c r="H118" s="18">
        <v>0</v>
      </c>
      <c r="I118" s="38"/>
    </row>
    <row r="119" spans="1:9" ht="15">
      <c r="A119" s="94"/>
      <c r="B119" s="33"/>
      <c r="C119" s="3" t="s">
        <v>13</v>
      </c>
      <c r="D119" s="42"/>
      <c r="E119" s="18">
        <f t="shared" si="9"/>
        <v>2100</v>
      </c>
      <c r="F119" s="18">
        <v>700</v>
      </c>
      <c r="G119" s="18">
        <v>700</v>
      </c>
      <c r="H119" s="18">
        <v>700</v>
      </c>
      <c r="I119" s="38"/>
    </row>
    <row r="120" spans="1:9" ht="15" customHeight="1">
      <c r="A120" s="94" t="s">
        <v>73</v>
      </c>
      <c r="B120" s="31" t="s">
        <v>115</v>
      </c>
      <c r="C120" s="3" t="s">
        <v>9</v>
      </c>
      <c r="D120" s="40" t="s">
        <v>116</v>
      </c>
      <c r="E120" s="18">
        <f aca="true" t="shared" si="10" ref="E120:E150">SUM(F120:H120)</f>
        <v>100</v>
      </c>
      <c r="F120" s="18">
        <f>SUM(F121:F124)</f>
        <v>100</v>
      </c>
      <c r="G120" s="18">
        <f>SUM(G121:G124)</f>
        <v>0</v>
      </c>
      <c r="H120" s="18">
        <f>SUM(H121:H124)</f>
        <v>0</v>
      </c>
      <c r="I120" s="38" t="s">
        <v>22</v>
      </c>
    </row>
    <row r="121" spans="1:9" ht="15">
      <c r="A121" s="94"/>
      <c r="B121" s="32"/>
      <c r="C121" s="3" t="s">
        <v>10</v>
      </c>
      <c r="D121" s="41"/>
      <c r="E121" s="18">
        <f t="shared" si="10"/>
        <v>0</v>
      </c>
      <c r="F121" s="18">
        <v>0</v>
      </c>
      <c r="G121" s="18">
        <v>0</v>
      </c>
      <c r="H121" s="18">
        <v>0</v>
      </c>
      <c r="I121" s="38"/>
    </row>
    <row r="122" spans="1:9" ht="15">
      <c r="A122" s="94"/>
      <c r="B122" s="32"/>
      <c r="C122" s="3" t="s">
        <v>11</v>
      </c>
      <c r="D122" s="41"/>
      <c r="E122" s="18">
        <f t="shared" si="10"/>
        <v>0</v>
      </c>
      <c r="F122" s="18">
        <v>0</v>
      </c>
      <c r="G122" s="18">
        <v>0</v>
      </c>
      <c r="H122" s="18">
        <v>0</v>
      </c>
      <c r="I122" s="38"/>
    </row>
    <row r="123" spans="1:9" ht="15">
      <c r="A123" s="94"/>
      <c r="B123" s="32"/>
      <c r="C123" s="3" t="s">
        <v>12</v>
      </c>
      <c r="D123" s="41"/>
      <c r="E123" s="18">
        <f t="shared" si="10"/>
        <v>0</v>
      </c>
      <c r="F123" s="18">
        <v>0</v>
      </c>
      <c r="G123" s="18">
        <v>0</v>
      </c>
      <c r="H123" s="18">
        <v>0</v>
      </c>
      <c r="I123" s="38"/>
    </row>
    <row r="124" spans="1:9" ht="15">
      <c r="A124" s="94"/>
      <c r="B124" s="33"/>
      <c r="C124" s="3" t="s">
        <v>13</v>
      </c>
      <c r="D124" s="42"/>
      <c r="E124" s="18">
        <f t="shared" si="10"/>
        <v>100</v>
      </c>
      <c r="F124" s="18">
        <v>100</v>
      </c>
      <c r="G124" s="18">
        <v>0</v>
      </c>
      <c r="H124" s="18">
        <v>0</v>
      </c>
      <c r="I124" s="38"/>
    </row>
    <row r="125" spans="1:9" ht="15" customHeight="1">
      <c r="A125" s="103" t="s">
        <v>75</v>
      </c>
      <c r="B125" s="31" t="s">
        <v>76</v>
      </c>
      <c r="C125" s="3" t="s">
        <v>9</v>
      </c>
      <c r="D125" s="40" t="s">
        <v>116</v>
      </c>
      <c r="E125" s="18">
        <f t="shared" si="10"/>
        <v>11300</v>
      </c>
      <c r="F125" s="18">
        <f>SUM(F126:F129)</f>
        <v>4300</v>
      </c>
      <c r="G125" s="18">
        <f>SUM(G126:G129)</f>
        <v>4800</v>
      </c>
      <c r="H125" s="18">
        <f>SUM(H126:H129)</f>
        <v>2200</v>
      </c>
      <c r="I125" s="38" t="s">
        <v>22</v>
      </c>
    </row>
    <row r="126" spans="1:9" ht="15">
      <c r="A126" s="103"/>
      <c r="B126" s="32"/>
      <c r="C126" s="3" t="s">
        <v>10</v>
      </c>
      <c r="D126" s="41"/>
      <c r="E126" s="18">
        <f t="shared" si="10"/>
        <v>0</v>
      </c>
      <c r="F126" s="18">
        <v>0</v>
      </c>
      <c r="G126" s="18">
        <v>0</v>
      </c>
      <c r="H126" s="18">
        <v>0</v>
      </c>
      <c r="I126" s="38"/>
    </row>
    <row r="127" spans="1:9" ht="15">
      <c r="A127" s="103"/>
      <c r="B127" s="32"/>
      <c r="C127" s="3" t="s">
        <v>11</v>
      </c>
      <c r="D127" s="41"/>
      <c r="E127" s="18">
        <f t="shared" si="10"/>
        <v>0</v>
      </c>
      <c r="F127" s="18">
        <v>0</v>
      </c>
      <c r="G127" s="18">
        <v>0</v>
      </c>
      <c r="H127" s="18">
        <v>0</v>
      </c>
      <c r="I127" s="38"/>
    </row>
    <row r="128" spans="1:9" ht="15">
      <c r="A128" s="103"/>
      <c r="B128" s="32"/>
      <c r="C128" s="3" t="s">
        <v>12</v>
      </c>
      <c r="D128" s="41"/>
      <c r="E128" s="18">
        <f t="shared" si="10"/>
        <v>0</v>
      </c>
      <c r="F128" s="18">
        <v>0</v>
      </c>
      <c r="G128" s="18">
        <v>0</v>
      </c>
      <c r="H128" s="18">
        <v>0</v>
      </c>
      <c r="I128" s="38"/>
    </row>
    <row r="129" spans="1:9" ht="15">
      <c r="A129" s="103"/>
      <c r="B129" s="33"/>
      <c r="C129" s="3" t="s">
        <v>13</v>
      </c>
      <c r="D129" s="42"/>
      <c r="E129" s="18">
        <f t="shared" si="10"/>
        <v>11300</v>
      </c>
      <c r="F129" s="18">
        <v>4300</v>
      </c>
      <c r="G129" s="18">
        <v>4800</v>
      </c>
      <c r="H129" s="18">
        <v>2200</v>
      </c>
      <c r="I129" s="38"/>
    </row>
    <row r="130" spans="1:9" ht="15" customHeight="1">
      <c r="A130" s="103" t="s">
        <v>77</v>
      </c>
      <c r="B130" s="31" t="s">
        <v>79</v>
      </c>
      <c r="C130" s="3" t="s">
        <v>9</v>
      </c>
      <c r="D130" s="40" t="s">
        <v>116</v>
      </c>
      <c r="E130" s="18">
        <f t="shared" si="10"/>
        <v>2236.64</v>
      </c>
      <c r="F130" s="18">
        <f>SUM(F131:F134)</f>
        <v>0</v>
      </c>
      <c r="G130" s="18">
        <f>SUM(G131:G134)</f>
        <v>2236.64</v>
      </c>
      <c r="H130" s="18">
        <f>SUM(H131:H134)</f>
        <v>0</v>
      </c>
      <c r="I130" s="38" t="s">
        <v>33</v>
      </c>
    </row>
    <row r="131" spans="1:9" ht="15">
      <c r="A131" s="103"/>
      <c r="B131" s="32"/>
      <c r="C131" s="3" t="s">
        <v>10</v>
      </c>
      <c r="D131" s="41"/>
      <c r="E131" s="18">
        <f t="shared" si="10"/>
        <v>1804.34</v>
      </c>
      <c r="F131" s="18">
        <v>0</v>
      </c>
      <c r="G131" s="18">
        <v>1804.34</v>
      </c>
      <c r="H131" s="18">
        <v>0</v>
      </c>
      <c r="I131" s="38"/>
    </row>
    <row r="132" spans="1:9" ht="15">
      <c r="A132" s="103"/>
      <c r="B132" s="32"/>
      <c r="C132" s="3" t="s">
        <v>11</v>
      </c>
      <c r="D132" s="41"/>
      <c r="E132" s="18">
        <f t="shared" si="10"/>
        <v>231</v>
      </c>
      <c r="F132" s="18">
        <v>0</v>
      </c>
      <c r="G132" s="18">
        <v>231</v>
      </c>
      <c r="H132" s="18">
        <v>0</v>
      </c>
      <c r="I132" s="38"/>
    </row>
    <row r="133" spans="1:9" ht="15">
      <c r="A133" s="103"/>
      <c r="B133" s="32"/>
      <c r="C133" s="3" t="s">
        <v>12</v>
      </c>
      <c r="D133" s="41"/>
      <c r="E133" s="18">
        <f t="shared" si="10"/>
        <v>0</v>
      </c>
      <c r="F133" s="18">
        <v>0</v>
      </c>
      <c r="G133" s="18">
        <v>0</v>
      </c>
      <c r="H133" s="18">
        <v>0</v>
      </c>
      <c r="I133" s="38"/>
    </row>
    <row r="134" spans="1:9" ht="15">
      <c r="A134" s="103"/>
      <c r="B134" s="33"/>
      <c r="C134" s="3" t="s">
        <v>13</v>
      </c>
      <c r="D134" s="42"/>
      <c r="E134" s="18">
        <f t="shared" si="10"/>
        <v>201.3</v>
      </c>
      <c r="F134" s="18">
        <v>0</v>
      </c>
      <c r="G134" s="18">
        <v>201.3</v>
      </c>
      <c r="H134" s="18">
        <v>0</v>
      </c>
      <c r="I134" s="38"/>
    </row>
    <row r="135" spans="1:9" ht="15" customHeight="1">
      <c r="A135" s="103" t="s">
        <v>78</v>
      </c>
      <c r="B135" s="31" t="s">
        <v>81</v>
      </c>
      <c r="C135" s="3" t="s">
        <v>9</v>
      </c>
      <c r="D135" s="40" t="s">
        <v>116</v>
      </c>
      <c r="E135" s="18">
        <f t="shared" si="10"/>
        <v>5587.48</v>
      </c>
      <c r="F135" s="18">
        <f>SUM(F136:F139)</f>
        <v>1696.48</v>
      </c>
      <c r="G135" s="18">
        <f>SUM(G136:G139)</f>
        <v>1867.68</v>
      </c>
      <c r="H135" s="18">
        <f>SUM(H136:H139)</f>
        <v>2023.32</v>
      </c>
      <c r="I135" s="38" t="s">
        <v>32</v>
      </c>
    </row>
    <row r="136" spans="1:9" ht="15">
      <c r="A136" s="103"/>
      <c r="B136" s="32"/>
      <c r="C136" s="3" t="s">
        <v>10</v>
      </c>
      <c r="D136" s="41"/>
      <c r="E136" s="18">
        <f t="shared" si="10"/>
        <v>0</v>
      </c>
      <c r="F136" s="18">
        <v>0</v>
      </c>
      <c r="G136" s="18">
        <v>0</v>
      </c>
      <c r="H136" s="18">
        <v>0</v>
      </c>
      <c r="I136" s="38"/>
    </row>
    <row r="137" spans="1:9" ht="15">
      <c r="A137" s="103"/>
      <c r="B137" s="32"/>
      <c r="C137" s="3" t="s">
        <v>11</v>
      </c>
      <c r="D137" s="41"/>
      <c r="E137" s="18">
        <f t="shared" si="10"/>
        <v>0</v>
      </c>
      <c r="F137" s="18">
        <v>0</v>
      </c>
      <c r="G137" s="18">
        <v>0</v>
      </c>
      <c r="H137" s="18">
        <v>0</v>
      </c>
      <c r="I137" s="38"/>
    </row>
    <row r="138" spans="1:9" ht="15">
      <c r="A138" s="103"/>
      <c r="B138" s="32"/>
      <c r="C138" s="3" t="s">
        <v>12</v>
      </c>
      <c r="D138" s="41"/>
      <c r="E138" s="18">
        <f t="shared" si="10"/>
        <v>0</v>
      </c>
      <c r="F138" s="18">
        <v>0</v>
      </c>
      <c r="G138" s="18">
        <v>0</v>
      </c>
      <c r="H138" s="18">
        <v>0</v>
      </c>
      <c r="I138" s="38"/>
    </row>
    <row r="139" spans="1:9" ht="15">
      <c r="A139" s="103"/>
      <c r="B139" s="33"/>
      <c r="C139" s="3" t="s">
        <v>13</v>
      </c>
      <c r="D139" s="42"/>
      <c r="E139" s="18">
        <f t="shared" si="10"/>
        <v>5587.48</v>
      </c>
      <c r="F139" s="18">
        <v>1696.48</v>
      </c>
      <c r="G139" s="18">
        <v>1867.68</v>
      </c>
      <c r="H139" s="18">
        <v>2023.32</v>
      </c>
      <c r="I139" s="38"/>
    </row>
    <row r="140" spans="1:9" ht="15" customHeight="1">
      <c r="A140" s="103" t="s">
        <v>80</v>
      </c>
      <c r="B140" s="31" t="s">
        <v>84</v>
      </c>
      <c r="C140" s="3" t="s">
        <v>9</v>
      </c>
      <c r="D140" s="40" t="s">
        <v>116</v>
      </c>
      <c r="E140" s="18">
        <f t="shared" si="10"/>
        <v>4555.450000000001</v>
      </c>
      <c r="F140" s="18">
        <f>SUM(F141:F144)</f>
        <v>4555.450000000001</v>
      </c>
      <c r="G140" s="18">
        <f>SUM(G141:G144)</f>
        <v>0</v>
      </c>
      <c r="H140" s="18">
        <f>SUM(H141:H144)</f>
        <v>0</v>
      </c>
      <c r="I140" s="38" t="s">
        <v>28</v>
      </c>
    </row>
    <row r="141" spans="1:9" ht="15">
      <c r="A141" s="103"/>
      <c r="B141" s="32"/>
      <c r="C141" s="3" t="s">
        <v>10</v>
      </c>
      <c r="D141" s="41"/>
      <c r="E141" s="18">
        <f t="shared" si="10"/>
        <v>0</v>
      </c>
      <c r="F141" s="18">
        <v>0</v>
      </c>
      <c r="G141" s="18">
        <v>0</v>
      </c>
      <c r="H141" s="18">
        <v>0</v>
      </c>
      <c r="I141" s="38"/>
    </row>
    <row r="142" spans="1:9" ht="15">
      <c r="A142" s="103"/>
      <c r="B142" s="32"/>
      <c r="C142" s="3" t="s">
        <v>11</v>
      </c>
      <c r="D142" s="41"/>
      <c r="E142" s="18">
        <f t="shared" si="10"/>
        <v>1050.4</v>
      </c>
      <c r="F142" s="18">
        <v>1050.4</v>
      </c>
      <c r="G142" s="18">
        <v>0</v>
      </c>
      <c r="H142" s="18">
        <v>0</v>
      </c>
      <c r="I142" s="38"/>
    </row>
    <row r="143" spans="1:9" ht="15">
      <c r="A143" s="103"/>
      <c r="B143" s="32"/>
      <c r="C143" s="3" t="s">
        <v>12</v>
      </c>
      <c r="D143" s="41"/>
      <c r="E143" s="18">
        <f t="shared" si="10"/>
        <v>0</v>
      </c>
      <c r="F143" s="18">
        <v>0</v>
      </c>
      <c r="G143" s="18">
        <v>0</v>
      </c>
      <c r="H143" s="18">
        <v>0</v>
      </c>
      <c r="I143" s="38"/>
    </row>
    <row r="144" spans="1:9" ht="15">
      <c r="A144" s="103"/>
      <c r="B144" s="33"/>
      <c r="C144" s="3" t="s">
        <v>13</v>
      </c>
      <c r="D144" s="42"/>
      <c r="E144" s="18">
        <f t="shared" si="10"/>
        <v>3505.05</v>
      </c>
      <c r="F144" s="18">
        <v>3505.05</v>
      </c>
      <c r="G144" s="18">
        <v>0</v>
      </c>
      <c r="H144" s="18">
        <v>0</v>
      </c>
      <c r="I144" s="38"/>
    </row>
    <row r="145" spans="1:9" ht="39" customHeight="1">
      <c r="A145" s="103" t="s">
        <v>82</v>
      </c>
      <c r="B145" s="31" t="s">
        <v>83</v>
      </c>
      <c r="C145" s="3" t="s">
        <v>9</v>
      </c>
      <c r="D145" s="40" t="s">
        <v>116</v>
      </c>
      <c r="E145" s="18">
        <f t="shared" si="10"/>
        <v>1066.1200000000001</v>
      </c>
      <c r="F145" s="18">
        <f>SUM(F146:F149)</f>
        <v>1066.1200000000001</v>
      </c>
      <c r="G145" s="18">
        <f>SUM(G146:G149)</f>
        <v>0</v>
      </c>
      <c r="H145" s="18">
        <f>SUM(H146:H149)</f>
        <v>0</v>
      </c>
      <c r="I145" s="97" t="s">
        <v>55</v>
      </c>
    </row>
    <row r="146" spans="1:9" ht="15">
      <c r="A146" s="103"/>
      <c r="B146" s="32"/>
      <c r="C146" s="3" t="s">
        <v>10</v>
      </c>
      <c r="D146" s="41"/>
      <c r="E146" s="18">
        <f t="shared" si="10"/>
        <v>0</v>
      </c>
      <c r="F146" s="18">
        <v>0</v>
      </c>
      <c r="G146" s="18">
        <v>0</v>
      </c>
      <c r="H146" s="18">
        <v>0</v>
      </c>
      <c r="I146" s="98"/>
    </row>
    <row r="147" spans="1:9" ht="15">
      <c r="A147" s="103"/>
      <c r="B147" s="32"/>
      <c r="C147" s="3" t="s">
        <v>11</v>
      </c>
      <c r="D147" s="41"/>
      <c r="E147" s="18">
        <f t="shared" si="10"/>
        <v>856.7</v>
      </c>
      <c r="F147" s="18">
        <v>856.7</v>
      </c>
      <c r="G147" s="18">
        <v>0</v>
      </c>
      <c r="H147" s="18">
        <v>0</v>
      </c>
      <c r="I147" s="98"/>
    </row>
    <row r="148" spans="1:9" ht="15">
      <c r="A148" s="103"/>
      <c r="B148" s="32"/>
      <c r="C148" s="3" t="s">
        <v>12</v>
      </c>
      <c r="D148" s="41"/>
      <c r="E148" s="18">
        <f t="shared" si="10"/>
        <v>0</v>
      </c>
      <c r="F148" s="18">
        <v>0</v>
      </c>
      <c r="G148" s="18">
        <v>0</v>
      </c>
      <c r="H148" s="18">
        <v>0</v>
      </c>
      <c r="I148" s="98"/>
    </row>
    <row r="149" spans="1:9" ht="22.5" customHeight="1" thickBot="1">
      <c r="A149" s="114"/>
      <c r="B149" s="32"/>
      <c r="C149" s="7" t="s">
        <v>13</v>
      </c>
      <c r="D149" s="41"/>
      <c r="E149" s="21">
        <f t="shared" si="10"/>
        <v>209.42</v>
      </c>
      <c r="F149" s="21">
        <v>209.42</v>
      </c>
      <c r="G149" s="21">
        <v>0</v>
      </c>
      <c r="H149" s="21">
        <v>0</v>
      </c>
      <c r="I149" s="98"/>
    </row>
    <row r="150" spans="1:9" ht="18" customHeight="1">
      <c r="A150" s="101" t="s">
        <v>20</v>
      </c>
      <c r="B150" s="45" t="s">
        <v>85</v>
      </c>
      <c r="C150" s="12" t="s">
        <v>9</v>
      </c>
      <c r="D150" s="63" t="s">
        <v>116</v>
      </c>
      <c r="E150" s="16">
        <f t="shared" si="10"/>
        <v>3611</v>
      </c>
      <c r="F150" s="16">
        <f>F151+F152+F153+F154</f>
        <v>1211</v>
      </c>
      <c r="G150" s="16">
        <f>G151+G152+G153+G154</f>
        <v>1200</v>
      </c>
      <c r="H150" s="16">
        <f>H151+H152+H153+H154</f>
        <v>1200</v>
      </c>
      <c r="I150" s="47"/>
    </row>
    <row r="151" spans="1:9" ht="18.75" customHeight="1">
      <c r="A151" s="73"/>
      <c r="B151" s="46"/>
      <c r="C151" s="10" t="s">
        <v>10</v>
      </c>
      <c r="D151" s="64"/>
      <c r="E151" s="17">
        <f aca="true" t="shared" si="11" ref="E151:E174">SUM(F151:H151)</f>
        <v>0</v>
      </c>
      <c r="F151" s="17">
        <f aca="true" t="shared" si="12" ref="F151:H154">F156+F161+F166+F171</f>
        <v>0</v>
      </c>
      <c r="G151" s="17">
        <f t="shared" si="12"/>
        <v>0</v>
      </c>
      <c r="H151" s="17">
        <f t="shared" si="12"/>
        <v>0</v>
      </c>
      <c r="I151" s="38"/>
    </row>
    <row r="152" spans="1:9" ht="15">
      <c r="A152" s="73"/>
      <c r="B152" s="46"/>
      <c r="C152" s="10" t="s">
        <v>11</v>
      </c>
      <c r="D152" s="64"/>
      <c r="E152" s="17">
        <f t="shared" si="11"/>
        <v>0</v>
      </c>
      <c r="F152" s="17">
        <f t="shared" si="12"/>
        <v>0</v>
      </c>
      <c r="G152" s="17">
        <f t="shared" si="12"/>
        <v>0</v>
      </c>
      <c r="H152" s="17">
        <f t="shared" si="12"/>
        <v>0</v>
      </c>
      <c r="I152" s="38"/>
    </row>
    <row r="153" spans="1:9" ht="15">
      <c r="A153" s="73"/>
      <c r="B153" s="46"/>
      <c r="C153" s="10" t="s">
        <v>12</v>
      </c>
      <c r="D153" s="64"/>
      <c r="E153" s="17">
        <f t="shared" si="11"/>
        <v>0</v>
      </c>
      <c r="F153" s="17">
        <f t="shared" si="12"/>
        <v>0</v>
      </c>
      <c r="G153" s="17">
        <f t="shared" si="12"/>
        <v>0</v>
      </c>
      <c r="H153" s="17">
        <f t="shared" si="12"/>
        <v>0</v>
      </c>
      <c r="I153" s="38"/>
    </row>
    <row r="154" spans="1:9" ht="15">
      <c r="A154" s="73"/>
      <c r="B154" s="46"/>
      <c r="C154" s="10" t="s">
        <v>13</v>
      </c>
      <c r="D154" s="64"/>
      <c r="E154" s="17">
        <f t="shared" si="11"/>
        <v>3611</v>
      </c>
      <c r="F154" s="17">
        <f t="shared" si="12"/>
        <v>1211</v>
      </c>
      <c r="G154" s="17">
        <f t="shared" si="12"/>
        <v>1200</v>
      </c>
      <c r="H154" s="17">
        <f t="shared" si="12"/>
        <v>1200</v>
      </c>
      <c r="I154" s="38"/>
    </row>
    <row r="155" spans="1:9" ht="15">
      <c r="A155" s="94" t="s">
        <v>50</v>
      </c>
      <c r="B155" s="34" t="s">
        <v>86</v>
      </c>
      <c r="C155" s="3" t="s">
        <v>9</v>
      </c>
      <c r="D155" s="27" t="s">
        <v>116</v>
      </c>
      <c r="E155" s="18">
        <f t="shared" si="11"/>
        <v>3600</v>
      </c>
      <c r="F155" s="18">
        <f>F156+F157+F158+F159</f>
        <v>1200</v>
      </c>
      <c r="G155" s="18">
        <f>G156+G157+G158+G159</f>
        <v>1200</v>
      </c>
      <c r="H155" s="18">
        <f>H156+H157+H158+H159</f>
        <v>1200</v>
      </c>
      <c r="I155" s="38" t="s">
        <v>22</v>
      </c>
    </row>
    <row r="156" spans="1:9" ht="15">
      <c r="A156" s="94"/>
      <c r="B156" s="34"/>
      <c r="C156" s="3" t="s">
        <v>10</v>
      </c>
      <c r="D156" s="27"/>
      <c r="E156" s="18">
        <f t="shared" si="11"/>
        <v>0</v>
      </c>
      <c r="F156" s="18">
        <v>0</v>
      </c>
      <c r="G156" s="18">
        <v>0</v>
      </c>
      <c r="H156" s="18">
        <v>0</v>
      </c>
      <c r="I156" s="38"/>
    </row>
    <row r="157" spans="1:9" ht="15">
      <c r="A157" s="94"/>
      <c r="B157" s="34"/>
      <c r="C157" s="3" t="s">
        <v>11</v>
      </c>
      <c r="D157" s="27"/>
      <c r="E157" s="18">
        <f t="shared" si="11"/>
        <v>0</v>
      </c>
      <c r="F157" s="18">
        <v>0</v>
      </c>
      <c r="G157" s="18">
        <v>0</v>
      </c>
      <c r="H157" s="18">
        <v>0</v>
      </c>
      <c r="I157" s="38"/>
    </row>
    <row r="158" spans="1:9" ht="15">
      <c r="A158" s="94"/>
      <c r="B158" s="34"/>
      <c r="C158" s="3" t="s">
        <v>12</v>
      </c>
      <c r="D158" s="27"/>
      <c r="E158" s="18">
        <f t="shared" si="11"/>
        <v>0</v>
      </c>
      <c r="F158" s="18">
        <v>0</v>
      </c>
      <c r="G158" s="18">
        <v>0</v>
      </c>
      <c r="H158" s="18">
        <v>0</v>
      </c>
      <c r="I158" s="38"/>
    </row>
    <row r="159" spans="1:9" ht="15">
      <c r="A159" s="94"/>
      <c r="B159" s="34"/>
      <c r="C159" s="3" t="s">
        <v>13</v>
      </c>
      <c r="D159" s="27"/>
      <c r="E159" s="18">
        <f t="shared" si="11"/>
        <v>3600</v>
      </c>
      <c r="F159" s="18">
        <v>1200</v>
      </c>
      <c r="G159" s="18">
        <v>1200</v>
      </c>
      <c r="H159" s="18">
        <v>1200</v>
      </c>
      <c r="I159" s="38"/>
    </row>
    <row r="160" spans="1:9" ht="15" customHeight="1">
      <c r="A160" s="94" t="s">
        <v>88</v>
      </c>
      <c r="B160" s="34" t="s">
        <v>87</v>
      </c>
      <c r="C160" s="3" t="s">
        <v>9</v>
      </c>
      <c r="D160" s="27" t="s">
        <v>116</v>
      </c>
      <c r="E160" s="18">
        <f t="shared" si="11"/>
        <v>11</v>
      </c>
      <c r="F160" s="18">
        <f>F161+F162+F163+F164</f>
        <v>11</v>
      </c>
      <c r="G160" s="18">
        <f>G161+G162+G163+G164</f>
        <v>0</v>
      </c>
      <c r="H160" s="18">
        <f>H161+H162+H163+H164</f>
        <v>0</v>
      </c>
      <c r="I160" s="38" t="s">
        <v>34</v>
      </c>
    </row>
    <row r="161" spans="1:9" ht="15">
      <c r="A161" s="94"/>
      <c r="B161" s="34"/>
      <c r="C161" s="3" t="s">
        <v>10</v>
      </c>
      <c r="D161" s="27"/>
      <c r="E161" s="18">
        <f t="shared" si="11"/>
        <v>0</v>
      </c>
      <c r="F161" s="18">
        <v>0</v>
      </c>
      <c r="G161" s="18">
        <v>0</v>
      </c>
      <c r="H161" s="18">
        <v>0</v>
      </c>
      <c r="I161" s="38"/>
    </row>
    <row r="162" spans="1:9" ht="15">
      <c r="A162" s="94"/>
      <c r="B162" s="34"/>
      <c r="C162" s="3" t="s">
        <v>11</v>
      </c>
      <c r="D162" s="27"/>
      <c r="E162" s="18">
        <f t="shared" si="11"/>
        <v>0</v>
      </c>
      <c r="F162" s="18">
        <v>0</v>
      </c>
      <c r="G162" s="18">
        <v>0</v>
      </c>
      <c r="H162" s="18">
        <v>0</v>
      </c>
      <c r="I162" s="38"/>
    </row>
    <row r="163" spans="1:9" ht="15">
      <c r="A163" s="94"/>
      <c r="B163" s="34"/>
      <c r="C163" s="3" t="s">
        <v>12</v>
      </c>
      <c r="D163" s="27"/>
      <c r="E163" s="18">
        <f t="shared" si="11"/>
        <v>0</v>
      </c>
      <c r="F163" s="18">
        <v>0</v>
      </c>
      <c r="G163" s="18">
        <v>0</v>
      </c>
      <c r="H163" s="18">
        <v>0</v>
      </c>
      <c r="I163" s="38"/>
    </row>
    <row r="164" spans="1:9" ht="15">
      <c r="A164" s="94"/>
      <c r="B164" s="34"/>
      <c r="C164" s="3" t="s">
        <v>13</v>
      </c>
      <c r="D164" s="27"/>
      <c r="E164" s="18">
        <f t="shared" si="11"/>
        <v>11</v>
      </c>
      <c r="F164" s="18">
        <v>11</v>
      </c>
      <c r="G164" s="18">
        <v>0</v>
      </c>
      <c r="H164" s="18">
        <v>0</v>
      </c>
      <c r="I164" s="38"/>
    </row>
    <row r="165" spans="1:9" ht="15" customHeight="1">
      <c r="A165" s="91" t="s">
        <v>35</v>
      </c>
      <c r="B165" s="34" t="s">
        <v>89</v>
      </c>
      <c r="C165" s="3" t="s">
        <v>9</v>
      </c>
      <c r="D165" s="27" t="s">
        <v>116</v>
      </c>
      <c r="E165" s="18">
        <f t="shared" si="11"/>
        <v>0</v>
      </c>
      <c r="F165" s="18">
        <f>F166+F167+F168+F169</f>
        <v>0</v>
      </c>
      <c r="G165" s="18">
        <f>G166+G167+G168+G169</f>
        <v>0</v>
      </c>
      <c r="H165" s="18">
        <f>H166+H167+H168+H169</f>
        <v>0</v>
      </c>
      <c r="I165" s="38" t="s">
        <v>34</v>
      </c>
    </row>
    <row r="166" spans="1:9" ht="15">
      <c r="A166" s="91"/>
      <c r="B166" s="34"/>
      <c r="C166" s="3" t="s">
        <v>10</v>
      </c>
      <c r="D166" s="27"/>
      <c r="E166" s="18">
        <f t="shared" si="11"/>
        <v>0</v>
      </c>
      <c r="F166" s="18">
        <v>0</v>
      </c>
      <c r="G166" s="18">
        <v>0</v>
      </c>
      <c r="H166" s="18">
        <v>0</v>
      </c>
      <c r="I166" s="38"/>
    </row>
    <row r="167" spans="1:9" ht="15">
      <c r="A167" s="91"/>
      <c r="B167" s="34"/>
      <c r="C167" s="3" t="s">
        <v>11</v>
      </c>
      <c r="D167" s="27"/>
      <c r="E167" s="18">
        <f t="shared" si="11"/>
        <v>0</v>
      </c>
      <c r="F167" s="18">
        <v>0</v>
      </c>
      <c r="G167" s="18">
        <v>0</v>
      </c>
      <c r="H167" s="18">
        <v>0</v>
      </c>
      <c r="I167" s="38"/>
    </row>
    <row r="168" spans="1:9" ht="15">
      <c r="A168" s="91"/>
      <c r="B168" s="34"/>
      <c r="C168" s="3" t="s">
        <v>12</v>
      </c>
      <c r="D168" s="27"/>
      <c r="E168" s="18">
        <f t="shared" si="11"/>
        <v>0</v>
      </c>
      <c r="F168" s="18">
        <v>0</v>
      </c>
      <c r="G168" s="18">
        <v>0</v>
      </c>
      <c r="H168" s="18">
        <v>0</v>
      </c>
      <c r="I168" s="38"/>
    </row>
    <row r="169" spans="1:9" ht="15">
      <c r="A169" s="91"/>
      <c r="B169" s="34"/>
      <c r="C169" s="3" t="s">
        <v>13</v>
      </c>
      <c r="D169" s="27"/>
      <c r="E169" s="18">
        <f t="shared" si="11"/>
        <v>0</v>
      </c>
      <c r="F169" s="18">
        <v>0</v>
      </c>
      <c r="G169" s="18">
        <v>0</v>
      </c>
      <c r="H169" s="18">
        <v>0</v>
      </c>
      <c r="I169" s="38"/>
    </row>
    <row r="170" spans="1:9" ht="15" customHeight="1">
      <c r="A170" s="91" t="s">
        <v>36</v>
      </c>
      <c r="B170" s="34" t="s">
        <v>37</v>
      </c>
      <c r="C170" s="3" t="s">
        <v>9</v>
      </c>
      <c r="D170" s="27" t="s">
        <v>116</v>
      </c>
      <c r="E170" s="18">
        <f t="shared" si="11"/>
        <v>0</v>
      </c>
      <c r="F170" s="18">
        <f>F171+F172+F173+F174</f>
        <v>0</v>
      </c>
      <c r="G170" s="18">
        <f>G171+G172+G173+G174</f>
        <v>0</v>
      </c>
      <c r="H170" s="18">
        <f>H171+H172+H173+H174</f>
        <v>0</v>
      </c>
      <c r="I170" s="79"/>
    </row>
    <row r="171" spans="1:9" ht="15">
      <c r="A171" s="91"/>
      <c r="B171" s="34"/>
      <c r="C171" s="3" t="s">
        <v>10</v>
      </c>
      <c r="D171" s="27"/>
      <c r="E171" s="18">
        <f t="shared" si="11"/>
        <v>0</v>
      </c>
      <c r="F171" s="18">
        <v>0</v>
      </c>
      <c r="G171" s="18">
        <v>0</v>
      </c>
      <c r="H171" s="18">
        <v>0</v>
      </c>
      <c r="I171" s="79"/>
    </row>
    <row r="172" spans="1:9" ht="15">
      <c r="A172" s="91"/>
      <c r="B172" s="34"/>
      <c r="C172" s="3" t="s">
        <v>11</v>
      </c>
      <c r="D172" s="27"/>
      <c r="E172" s="18">
        <f t="shared" si="11"/>
        <v>0</v>
      </c>
      <c r="F172" s="18">
        <v>0</v>
      </c>
      <c r="G172" s="18">
        <v>0</v>
      </c>
      <c r="H172" s="18">
        <v>0</v>
      </c>
      <c r="I172" s="79"/>
    </row>
    <row r="173" spans="1:9" ht="15">
      <c r="A173" s="91"/>
      <c r="B173" s="34"/>
      <c r="C173" s="3" t="s">
        <v>12</v>
      </c>
      <c r="D173" s="27"/>
      <c r="E173" s="18">
        <f t="shared" si="11"/>
        <v>0</v>
      </c>
      <c r="F173" s="18">
        <v>0</v>
      </c>
      <c r="G173" s="18">
        <v>0</v>
      </c>
      <c r="H173" s="18">
        <v>0</v>
      </c>
      <c r="I173" s="79"/>
    </row>
    <row r="174" spans="1:9" ht="15.75" thickBot="1">
      <c r="A174" s="92"/>
      <c r="B174" s="35"/>
      <c r="C174" s="4" t="s">
        <v>13</v>
      </c>
      <c r="D174" s="28"/>
      <c r="E174" s="19">
        <f t="shared" si="11"/>
        <v>0</v>
      </c>
      <c r="F174" s="19">
        <v>0</v>
      </c>
      <c r="G174" s="19">
        <v>0</v>
      </c>
      <c r="H174" s="19">
        <v>0</v>
      </c>
      <c r="I174" s="102"/>
    </row>
    <row r="175" spans="1:9" ht="27" customHeight="1">
      <c r="A175" s="71">
        <v>3</v>
      </c>
      <c r="B175" s="72" t="s">
        <v>38</v>
      </c>
      <c r="C175" s="9" t="s">
        <v>9</v>
      </c>
      <c r="D175" s="29" t="s">
        <v>116</v>
      </c>
      <c r="E175" s="20">
        <f>SUM(F175:H175)</f>
        <v>2087.77</v>
      </c>
      <c r="F175" s="20">
        <f>F176+F177+F178+F179</f>
        <v>961.44</v>
      </c>
      <c r="G175" s="20">
        <f>G176+G177+G178+G179</f>
        <v>662.54</v>
      </c>
      <c r="H175" s="20">
        <f>H176+H177+H178+H179</f>
        <v>463.79</v>
      </c>
      <c r="I175" s="115"/>
    </row>
    <row r="176" spans="1:9" ht="18.75" customHeight="1">
      <c r="A176" s="73"/>
      <c r="B176" s="46"/>
      <c r="C176" s="10" t="s">
        <v>10</v>
      </c>
      <c r="D176" s="29"/>
      <c r="E176" s="20">
        <f aca="true" t="shared" si="13" ref="E176:E179">SUM(F176:H176)</f>
        <v>0</v>
      </c>
      <c r="F176" s="17">
        <f>F181+F186</f>
        <v>0</v>
      </c>
      <c r="G176" s="17">
        <f aca="true" t="shared" si="14" ref="G176:H179">G181+G186</f>
        <v>0</v>
      </c>
      <c r="H176" s="17">
        <f t="shared" si="14"/>
        <v>0</v>
      </c>
      <c r="I176" s="79"/>
    </row>
    <row r="177" spans="1:9" ht="15">
      <c r="A177" s="73"/>
      <c r="B177" s="46"/>
      <c r="C177" s="10" t="s">
        <v>11</v>
      </c>
      <c r="D177" s="29"/>
      <c r="E177" s="20">
        <f t="shared" si="13"/>
        <v>0</v>
      </c>
      <c r="F177" s="17">
        <f>F182+F187</f>
        <v>0</v>
      </c>
      <c r="G177" s="17">
        <f t="shared" si="14"/>
        <v>0</v>
      </c>
      <c r="H177" s="17">
        <f t="shared" si="14"/>
        <v>0</v>
      </c>
      <c r="I177" s="79"/>
    </row>
    <row r="178" spans="1:9" ht="15">
      <c r="A178" s="73"/>
      <c r="B178" s="46"/>
      <c r="C178" s="10" t="s">
        <v>12</v>
      </c>
      <c r="D178" s="29"/>
      <c r="E178" s="20">
        <f t="shared" si="13"/>
        <v>0</v>
      </c>
      <c r="F178" s="17">
        <f>F183+F188</f>
        <v>0</v>
      </c>
      <c r="G178" s="17">
        <f t="shared" si="14"/>
        <v>0</v>
      </c>
      <c r="H178" s="17">
        <f t="shared" si="14"/>
        <v>0</v>
      </c>
      <c r="I178" s="79"/>
    </row>
    <row r="179" spans="1:9" ht="15">
      <c r="A179" s="73"/>
      <c r="B179" s="46"/>
      <c r="C179" s="10" t="s">
        <v>13</v>
      </c>
      <c r="D179" s="30"/>
      <c r="E179" s="20">
        <f t="shared" si="13"/>
        <v>2087.77</v>
      </c>
      <c r="F179" s="17">
        <f>F184+F189</f>
        <v>961.44</v>
      </c>
      <c r="G179" s="17">
        <f t="shared" si="14"/>
        <v>662.54</v>
      </c>
      <c r="H179" s="17">
        <f t="shared" si="14"/>
        <v>463.79</v>
      </c>
      <c r="I179" s="79"/>
    </row>
    <row r="180" spans="1:9" ht="15">
      <c r="A180" s="94" t="s">
        <v>24</v>
      </c>
      <c r="B180" s="31" t="s">
        <v>90</v>
      </c>
      <c r="C180" s="3" t="s">
        <v>9</v>
      </c>
      <c r="D180" s="40" t="s">
        <v>116</v>
      </c>
      <c r="E180" s="18">
        <f>SUM(F180:H180)</f>
        <v>2050</v>
      </c>
      <c r="F180" s="18">
        <f>F181+F182+F183+F184</f>
        <v>950</v>
      </c>
      <c r="G180" s="18">
        <f>G181+G182+G183+G184</f>
        <v>650</v>
      </c>
      <c r="H180" s="18">
        <f>H181+H182+H183+H184</f>
        <v>450</v>
      </c>
      <c r="I180" s="38" t="s">
        <v>39</v>
      </c>
    </row>
    <row r="181" spans="1:9" ht="15">
      <c r="A181" s="94"/>
      <c r="B181" s="32"/>
      <c r="C181" s="3" t="s">
        <v>10</v>
      </c>
      <c r="D181" s="41"/>
      <c r="E181" s="18">
        <f aca="true" t="shared" si="15" ref="E181:E189">SUM(F181:H181)</f>
        <v>0</v>
      </c>
      <c r="F181" s="18">
        <v>0</v>
      </c>
      <c r="G181" s="18">
        <v>0</v>
      </c>
      <c r="H181" s="18">
        <v>0</v>
      </c>
      <c r="I181" s="38"/>
    </row>
    <row r="182" spans="1:9" ht="15">
      <c r="A182" s="94"/>
      <c r="B182" s="32"/>
      <c r="C182" s="3" t="s">
        <v>11</v>
      </c>
      <c r="D182" s="41"/>
      <c r="E182" s="18">
        <f t="shared" si="15"/>
        <v>0</v>
      </c>
      <c r="F182" s="18">
        <v>0</v>
      </c>
      <c r="G182" s="18">
        <v>0</v>
      </c>
      <c r="H182" s="18">
        <v>0</v>
      </c>
      <c r="I182" s="38"/>
    </row>
    <row r="183" spans="1:9" ht="15">
      <c r="A183" s="94"/>
      <c r="B183" s="32"/>
      <c r="C183" s="3" t="s">
        <v>12</v>
      </c>
      <c r="D183" s="41"/>
      <c r="E183" s="18">
        <f t="shared" si="15"/>
        <v>0</v>
      </c>
      <c r="F183" s="18">
        <v>0</v>
      </c>
      <c r="G183" s="18">
        <v>0</v>
      </c>
      <c r="H183" s="18">
        <v>0</v>
      </c>
      <c r="I183" s="38"/>
    </row>
    <row r="184" spans="1:9" ht="15">
      <c r="A184" s="94"/>
      <c r="B184" s="33"/>
      <c r="C184" s="3" t="s">
        <v>13</v>
      </c>
      <c r="D184" s="42"/>
      <c r="E184" s="18">
        <f t="shared" si="15"/>
        <v>2050</v>
      </c>
      <c r="F184" s="18">
        <v>950</v>
      </c>
      <c r="G184" s="18">
        <v>650</v>
      </c>
      <c r="H184" s="18">
        <v>450</v>
      </c>
      <c r="I184" s="38"/>
    </row>
    <row r="185" spans="1:9" ht="15" customHeight="1">
      <c r="A185" s="94" t="s">
        <v>91</v>
      </c>
      <c r="B185" s="31" t="s">
        <v>92</v>
      </c>
      <c r="C185" s="3" t="s">
        <v>9</v>
      </c>
      <c r="D185" s="40" t="s">
        <v>116</v>
      </c>
      <c r="E185" s="18">
        <f t="shared" si="15"/>
        <v>37.769999999999996</v>
      </c>
      <c r="F185" s="18">
        <f>F186+F187+F188+F189</f>
        <v>11.44</v>
      </c>
      <c r="G185" s="18">
        <f>G186+G187+G188+G189</f>
        <v>12.54</v>
      </c>
      <c r="H185" s="18">
        <f>H186+H187+H188+H189</f>
        <v>13.79</v>
      </c>
      <c r="I185" s="38" t="s">
        <v>32</v>
      </c>
    </row>
    <row r="186" spans="1:9" ht="15">
      <c r="A186" s="94"/>
      <c r="B186" s="32"/>
      <c r="C186" s="3" t="s">
        <v>10</v>
      </c>
      <c r="D186" s="41"/>
      <c r="E186" s="18">
        <f t="shared" si="15"/>
        <v>0</v>
      </c>
      <c r="F186" s="18">
        <v>0</v>
      </c>
      <c r="G186" s="18">
        <v>0</v>
      </c>
      <c r="H186" s="18">
        <v>0</v>
      </c>
      <c r="I186" s="38"/>
    </row>
    <row r="187" spans="1:9" ht="15">
      <c r="A187" s="94"/>
      <c r="B187" s="32"/>
      <c r="C187" s="3" t="s">
        <v>11</v>
      </c>
      <c r="D187" s="41"/>
      <c r="E187" s="18">
        <f t="shared" si="15"/>
        <v>0</v>
      </c>
      <c r="F187" s="18">
        <v>0</v>
      </c>
      <c r="G187" s="18">
        <v>0</v>
      </c>
      <c r="H187" s="18">
        <v>0</v>
      </c>
      <c r="I187" s="38"/>
    </row>
    <row r="188" spans="1:9" ht="15">
      <c r="A188" s="94"/>
      <c r="B188" s="32"/>
      <c r="C188" s="3" t="s">
        <v>12</v>
      </c>
      <c r="D188" s="41"/>
      <c r="E188" s="18">
        <f t="shared" si="15"/>
        <v>0</v>
      </c>
      <c r="F188" s="18">
        <v>0</v>
      </c>
      <c r="G188" s="18">
        <v>0</v>
      </c>
      <c r="H188" s="18">
        <v>0</v>
      </c>
      <c r="I188" s="38"/>
    </row>
    <row r="189" spans="1:9" ht="15.75" thickBot="1">
      <c r="A189" s="100"/>
      <c r="B189" s="43"/>
      <c r="C189" s="4" t="s">
        <v>13</v>
      </c>
      <c r="D189" s="42"/>
      <c r="E189" s="18">
        <f t="shared" si="15"/>
        <v>37.769999999999996</v>
      </c>
      <c r="F189" s="19">
        <v>11.44</v>
      </c>
      <c r="G189" s="19">
        <v>12.54</v>
      </c>
      <c r="H189" s="19">
        <v>13.79</v>
      </c>
      <c r="I189" s="39"/>
    </row>
    <row r="190" spans="1:9" ht="18" customHeight="1">
      <c r="A190" s="101" t="s">
        <v>40</v>
      </c>
      <c r="B190" s="45" t="s">
        <v>93</v>
      </c>
      <c r="C190" s="12" t="s">
        <v>9</v>
      </c>
      <c r="D190" s="44" t="s">
        <v>116</v>
      </c>
      <c r="E190" s="16">
        <f aca="true" t="shared" si="16" ref="E190:E198">SUM(F190:H190)</f>
        <v>38886.68</v>
      </c>
      <c r="F190" s="16">
        <f>SUM(F191:F194)</f>
        <v>13506.69</v>
      </c>
      <c r="G190" s="16">
        <f>SUM(G191:G194)</f>
        <v>12739.749999999998</v>
      </c>
      <c r="H190" s="16">
        <f>SUM(H191:H194)</f>
        <v>12640.24</v>
      </c>
      <c r="I190" s="78"/>
    </row>
    <row r="191" spans="1:9" ht="19.5" customHeight="1">
      <c r="A191" s="73"/>
      <c r="B191" s="46"/>
      <c r="C191" s="10" t="s">
        <v>10</v>
      </c>
      <c r="D191" s="29"/>
      <c r="E191" s="17">
        <f t="shared" si="16"/>
        <v>0</v>
      </c>
      <c r="F191" s="17">
        <f aca="true" t="shared" si="17" ref="F191:H194">F196+F201+F206+F211+F216</f>
        <v>0</v>
      </c>
      <c r="G191" s="17">
        <f t="shared" si="17"/>
        <v>0</v>
      </c>
      <c r="H191" s="17">
        <f t="shared" si="17"/>
        <v>0</v>
      </c>
      <c r="I191" s="79"/>
    </row>
    <row r="192" spans="1:9" ht="15">
      <c r="A192" s="73"/>
      <c r="B192" s="46"/>
      <c r="C192" s="10" t="s">
        <v>11</v>
      </c>
      <c r="D192" s="29"/>
      <c r="E192" s="17">
        <f t="shared" si="16"/>
        <v>4905.299999999999</v>
      </c>
      <c r="F192" s="17">
        <f t="shared" si="17"/>
        <v>1635.1</v>
      </c>
      <c r="G192" s="17">
        <f t="shared" si="17"/>
        <v>1635.1</v>
      </c>
      <c r="H192" s="17">
        <f t="shared" si="17"/>
        <v>1635.1</v>
      </c>
      <c r="I192" s="79"/>
    </row>
    <row r="193" spans="1:9" ht="15">
      <c r="A193" s="73"/>
      <c r="B193" s="46"/>
      <c r="C193" s="10" t="s">
        <v>12</v>
      </c>
      <c r="D193" s="29"/>
      <c r="E193" s="17">
        <f t="shared" si="16"/>
        <v>0</v>
      </c>
      <c r="F193" s="17">
        <f t="shared" si="17"/>
        <v>0</v>
      </c>
      <c r="G193" s="17">
        <f t="shared" si="17"/>
        <v>0</v>
      </c>
      <c r="H193" s="17">
        <f t="shared" si="17"/>
        <v>0</v>
      </c>
      <c r="I193" s="79"/>
    </row>
    <row r="194" spans="1:9" ht="25.5" customHeight="1">
      <c r="A194" s="73"/>
      <c r="B194" s="46"/>
      <c r="C194" s="10" t="s">
        <v>13</v>
      </c>
      <c r="D194" s="30"/>
      <c r="E194" s="17">
        <f t="shared" si="16"/>
        <v>33981.38</v>
      </c>
      <c r="F194" s="17">
        <f t="shared" si="17"/>
        <v>11871.59</v>
      </c>
      <c r="G194" s="17">
        <f t="shared" si="17"/>
        <v>11104.649999999998</v>
      </c>
      <c r="H194" s="17">
        <f t="shared" si="17"/>
        <v>11005.14</v>
      </c>
      <c r="I194" s="79"/>
    </row>
    <row r="195" spans="1:9" ht="15">
      <c r="A195" s="94" t="s">
        <v>53</v>
      </c>
      <c r="B195" s="31" t="s">
        <v>94</v>
      </c>
      <c r="C195" s="3" t="s">
        <v>9</v>
      </c>
      <c r="D195" s="40" t="s">
        <v>116</v>
      </c>
      <c r="E195" s="18">
        <f t="shared" si="16"/>
        <v>21844.59</v>
      </c>
      <c r="F195" s="18">
        <f>F196+F197+F198+F199</f>
        <v>7791.44</v>
      </c>
      <c r="G195" s="18">
        <f>G196+G197+G198+G199</f>
        <v>7096.8</v>
      </c>
      <c r="H195" s="18">
        <f>SUM(H196:H199)</f>
        <v>6956.35</v>
      </c>
      <c r="I195" s="38" t="s">
        <v>25</v>
      </c>
    </row>
    <row r="196" spans="1:9" ht="15">
      <c r="A196" s="94"/>
      <c r="B196" s="32"/>
      <c r="C196" s="3" t="s">
        <v>10</v>
      </c>
      <c r="D196" s="41"/>
      <c r="E196" s="18">
        <f t="shared" si="16"/>
        <v>0</v>
      </c>
      <c r="F196" s="18">
        <v>0</v>
      </c>
      <c r="G196" s="18">
        <v>0</v>
      </c>
      <c r="H196" s="18">
        <v>0</v>
      </c>
      <c r="I196" s="38"/>
    </row>
    <row r="197" spans="1:9" ht="15">
      <c r="A197" s="94"/>
      <c r="B197" s="32"/>
      <c r="C197" s="3" t="s">
        <v>11</v>
      </c>
      <c r="D197" s="41"/>
      <c r="E197" s="18">
        <f t="shared" si="16"/>
        <v>0</v>
      </c>
      <c r="F197" s="18">
        <v>0</v>
      </c>
      <c r="G197" s="18">
        <v>0</v>
      </c>
      <c r="H197" s="18">
        <v>0</v>
      </c>
      <c r="I197" s="38"/>
    </row>
    <row r="198" spans="1:9" ht="15">
      <c r="A198" s="94"/>
      <c r="B198" s="32"/>
      <c r="C198" s="3" t="s">
        <v>12</v>
      </c>
      <c r="D198" s="41"/>
      <c r="E198" s="18">
        <f t="shared" si="16"/>
        <v>0</v>
      </c>
      <c r="F198" s="18">
        <v>0</v>
      </c>
      <c r="G198" s="18">
        <v>0</v>
      </c>
      <c r="H198" s="18">
        <v>0</v>
      </c>
      <c r="I198" s="38"/>
    </row>
    <row r="199" spans="1:9" ht="15">
      <c r="A199" s="94"/>
      <c r="B199" s="33"/>
      <c r="C199" s="3" t="s">
        <v>13</v>
      </c>
      <c r="D199" s="42"/>
      <c r="E199" s="18">
        <v>27872.46</v>
      </c>
      <c r="F199" s="18">
        <v>7791.44</v>
      </c>
      <c r="G199" s="18">
        <v>7096.8</v>
      </c>
      <c r="H199" s="18">
        <v>6956.35</v>
      </c>
      <c r="I199" s="38"/>
    </row>
    <row r="200" spans="1:9" ht="15" customHeight="1">
      <c r="A200" s="94" t="s">
        <v>95</v>
      </c>
      <c r="B200" s="31" t="s">
        <v>96</v>
      </c>
      <c r="C200" s="3" t="s">
        <v>9</v>
      </c>
      <c r="D200" s="40" t="s">
        <v>116</v>
      </c>
      <c r="E200" s="18">
        <f aca="true" t="shared" si="18" ref="E200:E231">SUM(F200:H200)</f>
        <v>5386.71</v>
      </c>
      <c r="F200" s="18">
        <f>F201+F202+F203+F204</f>
        <v>1868.65</v>
      </c>
      <c r="G200" s="18">
        <f>G201+G202+G203+G204</f>
        <v>1759.03</v>
      </c>
      <c r="H200" s="18">
        <f>SUM(H201:H204)</f>
        <v>1759.03</v>
      </c>
      <c r="I200" s="38" t="s">
        <v>25</v>
      </c>
    </row>
    <row r="201" spans="1:9" ht="15">
      <c r="A201" s="94"/>
      <c r="B201" s="32"/>
      <c r="C201" s="3" t="s">
        <v>10</v>
      </c>
      <c r="D201" s="41"/>
      <c r="E201" s="18">
        <f t="shared" si="18"/>
        <v>0</v>
      </c>
      <c r="F201" s="18">
        <v>0</v>
      </c>
      <c r="G201" s="18">
        <v>0</v>
      </c>
      <c r="H201" s="18">
        <v>0</v>
      </c>
      <c r="I201" s="38"/>
    </row>
    <row r="202" spans="1:9" ht="15">
      <c r="A202" s="94"/>
      <c r="B202" s="32"/>
      <c r="C202" s="3" t="s">
        <v>11</v>
      </c>
      <c r="D202" s="41"/>
      <c r="E202" s="18">
        <f t="shared" si="18"/>
        <v>0</v>
      </c>
      <c r="F202" s="18">
        <v>0</v>
      </c>
      <c r="G202" s="18">
        <v>0</v>
      </c>
      <c r="H202" s="18">
        <v>0</v>
      </c>
      <c r="I202" s="38"/>
    </row>
    <row r="203" spans="1:9" ht="15">
      <c r="A203" s="94"/>
      <c r="B203" s="32"/>
      <c r="C203" s="3" t="s">
        <v>12</v>
      </c>
      <c r="D203" s="41"/>
      <c r="E203" s="18">
        <f t="shared" si="18"/>
        <v>0</v>
      </c>
      <c r="F203" s="18">
        <v>0</v>
      </c>
      <c r="G203" s="18">
        <v>0</v>
      </c>
      <c r="H203" s="18">
        <v>0</v>
      </c>
      <c r="I203" s="38"/>
    </row>
    <row r="204" spans="1:9" ht="15">
      <c r="A204" s="94"/>
      <c r="B204" s="33"/>
      <c r="C204" s="3" t="s">
        <v>13</v>
      </c>
      <c r="D204" s="42"/>
      <c r="E204" s="18">
        <f t="shared" si="18"/>
        <v>5386.71</v>
      </c>
      <c r="F204" s="18">
        <v>1868.65</v>
      </c>
      <c r="G204" s="18">
        <v>1759.03</v>
      </c>
      <c r="H204" s="18">
        <v>1759.03</v>
      </c>
      <c r="I204" s="38"/>
    </row>
    <row r="205" spans="1:9" ht="15" customHeight="1">
      <c r="A205" s="94" t="s">
        <v>98</v>
      </c>
      <c r="B205" s="34" t="s">
        <v>97</v>
      </c>
      <c r="C205" s="3" t="s">
        <v>9</v>
      </c>
      <c r="D205" s="40" t="s">
        <v>116</v>
      </c>
      <c r="E205" s="18">
        <f t="shared" si="18"/>
        <v>1844.7799999999997</v>
      </c>
      <c r="F205" s="18">
        <f>F206+F207+F208+F209</f>
        <v>576.4</v>
      </c>
      <c r="G205" s="18">
        <f>G206+G207+G208+G209</f>
        <v>613.72</v>
      </c>
      <c r="H205" s="18">
        <f>SUM(H206:H209)</f>
        <v>654.66</v>
      </c>
      <c r="I205" s="38" t="s">
        <v>34</v>
      </c>
    </row>
    <row r="206" spans="1:9" ht="15">
      <c r="A206" s="94"/>
      <c r="B206" s="34"/>
      <c r="C206" s="3" t="s">
        <v>10</v>
      </c>
      <c r="D206" s="41"/>
      <c r="E206" s="18">
        <f t="shared" si="18"/>
        <v>0</v>
      </c>
      <c r="F206" s="18">
        <v>0</v>
      </c>
      <c r="G206" s="18">
        <v>0</v>
      </c>
      <c r="H206" s="18">
        <v>0</v>
      </c>
      <c r="I206" s="38"/>
    </row>
    <row r="207" spans="1:9" ht="15">
      <c r="A207" s="94"/>
      <c r="B207" s="34"/>
      <c r="C207" s="3" t="s">
        <v>11</v>
      </c>
      <c r="D207" s="41"/>
      <c r="E207" s="18">
        <f t="shared" si="18"/>
        <v>0</v>
      </c>
      <c r="F207" s="18">
        <v>0</v>
      </c>
      <c r="G207" s="18">
        <v>0</v>
      </c>
      <c r="H207" s="18">
        <v>0</v>
      </c>
      <c r="I207" s="38"/>
    </row>
    <row r="208" spans="1:9" ht="15">
      <c r="A208" s="94"/>
      <c r="B208" s="34"/>
      <c r="C208" s="3" t="s">
        <v>12</v>
      </c>
      <c r="D208" s="41"/>
      <c r="E208" s="18">
        <f t="shared" si="18"/>
        <v>0</v>
      </c>
      <c r="F208" s="18">
        <v>0</v>
      </c>
      <c r="G208" s="18">
        <v>0</v>
      </c>
      <c r="H208" s="18">
        <v>0</v>
      </c>
      <c r="I208" s="38"/>
    </row>
    <row r="209" spans="1:9" ht="15">
      <c r="A209" s="94"/>
      <c r="B209" s="34"/>
      <c r="C209" s="3" t="s">
        <v>13</v>
      </c>
      <c r="D209" s="42"/>
      <c r="E209" s="18">
        <f t="shared" si="18"/>
        <v>1844.7799999999997</v>
      </c>
      <c r="F209" s="18">
        <v>576.4</v>
      </c>
      <c r="G209" s="18">
        <v>613.72</v>
      </c>
      <c r="H209" s="18">
        <v>654.66</v>
      </c>
      <c r="I209" s="38"/>
    </row>
    <row r="210" spans="1:9" ht="42" customHeight="1">
      <c r="A210" s="94" t="s">
        <v>99</v>
      </c>
      <c r="B210" s="31" t="s">
        <v>100</v>
      </c>
      <c r="C210" s="3" t="s">
        <v>9</v>
      </c>
      <c r="D210" s="40" t="s">
        <v>116</v>
      </c>
      <c r="E210" s="18">
        <f t="shared" si="18"/>
        <v>234.36</v>
      </c>
      <c r="F210" s="18">
        <f>F211+F212+F213+F214</f>
        <v>78.12</v>
      </c>
      <c r="G210" s="18">
        <f>G211+G212+G213+G214</f>
        <v>78.12</v>
      </c>
      <c r="H210" s="18">
        <f>SUM(H211:H214)</f>
        <v>78.12</v>
      </c>
      <c r="I210" s="38" t="s">
        <v>25</v>
      </c>
    </row>
    <row r="211" spans="1:9" ht="15">
      <c r="A211" s="94"/>
      <c r="B211" s="32"/>
      <c r="C211" s="3" t="s">
        <v>10</v>
      </c>
      <c r="D211" s="41"/>
      <c r="E211" s="18">
        <f t="shared" si="18"/>
        <v>0</v>
      </c>
      <c r="F211" s="18">
        <v>0</v>
      </c>
      <c r="G211" s="18">
        <v>0</v>
      </c>
      <c r="H211" s="18">
        <v>0</v>
      </c>
      <c r="I211" s="38"/>
    </row>
    <row r="212" spans="1:9" ht="15">
      <c r="A212" s="94"/>
      <c r="B212" s="32"/>
      <c r="C212" s="3" t="s">
        <v>11</v>
      </c>
      <c r="D212" s="41"/>
      <c r="E212" s="18">
        <f t="shared" si="18"/>
        <v>117.18</v>
      </c>
      <c r="F212" s="18">
        <v>39.06</v>
      </c>
      <c r="G212" s="18">
        <v>39.06</v>
      </c>
      <c r="H212" s="18">
        <v>39.06</v>
      </c>
      <c r="I212" s="38"/>
    </row>
    <row r="213" spans="1:9" ht="15">
      <c r="A213" s="94"/>
      <c r="B213" s="32"/>
      <c r="C213" s="3" t="s">
        <v>12</v>
      </c>
      <c r="D213" s="41"/>
      <c r="E213" s="18">
        <f t="shared" si="18"/>
        <v>0</v>
      </c>
      <c r="F213" s="18">
        <v>0</v>
      </c>
      <c r="G213" s="18">
        <v>0</v>
      </c>
      <c r="H213" s="18">
        <v>0</v>
      </c>
      <c r="I213" s="38"/>
    </row>
    <row r="214" spans="1:9" ht="15">
      <c r="A214" s="94"/>
      <c r="B214" s="33"/>
      <c r="C214" s="3" t="s">
        <v>13</v>
      </c>
      <c r="D214" s="42"/>
      <c r="E214" s="18">
        <f t="shared" si="18"/>
        <v>117.18</v>
      </c>
      <c r="F214" s="18">
        <v>39.06</v>
      </c>
      <c r="G214" s="18">
        <v>39.06</v>
      </c>
      <c r="H214" s="18">
        <v>39.06</v>
      </c>
      <c r="I214" s="38"/>
    </row>
    <row r="215" spans="1:9" ht="43.5" customHeight="1">
      <c r="A215" s="94" t="s">
        <v>102</v>
      </c>
      <c r="B215" s="31" t="s">
        <v>101</v>
      </c>
      <c r="C215" s="3" t="s">
        <v>9</v>
      </c>
      <c r="D215" s="40" t="s">
        <v>116</v>
      </c>
      <c r="E215" s="18">
        <f t="shared" si="18"/>
        <v>9576.24</v>
      </c>
      <c r="F215" s="18">
        <f>F216+F217+F218+F219</f>
        <v>3192.08</v>
      </c>
      <c r="G215" s="18">
        <f>G216+G217+G218+G219</f>
        <v>3192.08</v>
      </c>
      <c r="H215" s="18">
        <f>SUM(H216:H219)</f>
        <v>3192.08</v>
      </c>
      <c r="I215" s="38" t="s">
        <v>25</v>
      </c>
    </row>
    <row r="216" spans="1:9" ht="15">
      <c r="A216" s="94"/>
      <c r="B216" s="32"/>
      <c r="C216" s="3" t="s">
        <v>10</v>
      </c>
      <c r="D216" s="41"/>
      <c r="E216" s="18">
        <f t="shared" si="18"/>
        <v>0</v>
      </c>
      <c r="F216" s="18">
        <v>0</v>
      </c>
      <c r="G216" s="18">
        <v>0</v>
      </c>
      <c r="H216" s="18">
        <v>0</v>
      </c>
      <c r="I216" s="38"/>
    </row>
    <row r="217" spans="1:9" ht="15">
      <c r="A217" s="94"/>
      <c r="B217" s="32"/>
      <c r="C217" s="3" t="s">
        <v>11</v>
      </c>
      <c r="D217" s="41"/>
      <c r="E217" s="18">
        <f t="shared" si="18"/>
        <v>4788.12</v>
      </c>
      <c r="F217" s="18">
        <v>1596.04</v>
      </c>
      <c r="G217" s="18">
        <v>1596.04</v>
      </c>
      <c r="H217" s="18">
        <v>1596.04</v>
      </c>
      <c r="I217" s="38"/>
    </row>
    <row r="218" spans="1:9" ht="15">
      <c r="A218" s="94"/>
      <c r="B218" s="32"/>
      <c r="C218" s="3" t="s">
        <v>12</v>
      </c>
      <c r="D218" s="41"/>
      <c r="E218" s="18">
        <f t="shared" si="18"/>
        <v>0</v>
      </c>
      <c r="F218" s="18">
        <v>0</v>
      </c>
      <c r="G218" s="18">
        <v>0</v>
      </c>
      <c r="H218" s="18">
        <v>0</v>
      </c>
      <c r="I218" s="38"/>
    </row>
    <row r="219" spans="1:9" ht="15.75" thickBot="1">
      <c r="A219" s="100"/>
      <c r="B219" s="43"/>
      <c r="C219" s="4" t="s">
        <v>13</v>
      </c>
      <c r="D219" s="42"/>
      <c r="E219" s="19">
        <f t="shared" si="18"/>
        <v>4788.12</v>
      </c>
      <c r="F219" s="19">
        <v>1596.04</v>
      </c>
      <c r="G219" s="19">
        <v>1596.04</v>
      </c>
      <c r="H219" s="19">
        <v>1596.04</v>
      </c>
      <c r="I219" s="39"/>
    </row>
    <row r="220" spans="1:9" ht="30" customHeight="1">
      <c r="A220" s="101" t="s">
        <v>41</v>
      </c>
      <c r="B220" s="45" t="s">
        <v>42</v>
      </c>
      <c r="C220" s="12" t="s">
        <v>9</v>
      </c>
      <c r="D220" s="44" t="s">
        <v>116</v>
      </c>
      <c r="E220" s="16">
        <f t="shared" si="18"/>
        <v>7046.65</v>
      </c>
      <c r="F220" s="16">
        <f>SUM(F221:F224)</f>
        <v>2347.65</v>
      </c>
      <c r="G220" s="16">
        <f>SUM(G221:G224)</f>
        <v>2327.34</v>
      </c>
      <c r="H220" s="16">
        <f>SUM(H221:H224)</f>
        <v>2371.66</v>
      </c>
      <c r="I220" s="78"/>
    </row>
    <row r="221" spans="1:9" ht="18" customHeight="1">
      <c r="A221" s="73"/>
      <c r="B221" s="46"/>
      <c r="C221" s="10" t="s">
        <v>10</v>
      </c>
      <c r="D221" s="29"/>
      <c r="E221" s="17">
        <f t="shared" si="18"/>
        <v>0</v>
      </c>
      <c r="F221" s="17">
        <f aca="true" t="shared" si="19" ref="F221:H224">F226+F231</f>
        <v>0</v>
      </c>
      <c r="G221" s="17">
        <f t="shared" si="19"/>
        <v>0</v>
      </c>
      <c r="H221" s="17">
        <f t="shared" si="19"/>
        <v>0</v>
      </c>
      <c r="I221" s="79"/>
    </row>
    <row r="222" spans="1:9" ht="15">
      <c r="A222" s="73"/>
      <c r="B222" s="46"/>
      <c r="C222" s="10" t="s">
        <v>11</v>
      </c>
      <c r="D222" s="29"/>
      <c r="E222" s="17">
        <f t="shared" si="18"/>
        <v>0</v>
      </c>
      <c r="F222" s="17">
        <f t="shared" si="19"/>
        <v>0</v>
      </c>
      <c r="G222" s="17">
        <f t="shared" si="19"/>
        <v>0</v>
      </c>
      <c r="H222" s="17">
        <f t="shared" si="19"/>
        <v>0</v>
      </c>
      <c r="I222" s="79"/>
    </row>
    <row r="223" spans="1:9" ht="15">
      <c r="A223" s="73"/>
      <c r="B223" s="46"/>
      <c r="C223" s="10" t="s">
        <v>12</v>
      </c>
      <c r="D223" s="29"/>
      <c r="E223" s="17">
        <f t="shared" si="18"/>
        <v>0</v>
      </c>
      <c r="F223" s="17">
        <f t="shared" si="19"/>
        <v>0</v>
      </c>
      <c r="G223" s="17">
        <f t="shared" si="19"/>
        <v>0</v>
      </c>
      <c r="H223" s="17">
        <f t="shared" si="19"/>
        <v>0</v>
      </c>
      <c r="I223" s="79"/>
    </row>
    <row r="224" spans="1:9" ht="15">
      <c r="A224" s="73"/>
      <c r="B224" s="46"/>
      <c r="C224" s="10" t="s">
        <v>13</v>
      </c>
      <c r="D224" s="30"/>
      <c r="E224" s="17">
        <f t="shared" si="18"/>
        <v>7046.65</v>
      </c>
      <c r="F224" s="17">
        <f t="shared" si="19"/>
        <v>2347.65</v>
      </c>
      <c r="G224" s="17">
        <f t="shared" si="19"/>
        <v>2327.34</v>
      </c>
      <c r="H224" s="17">
        <f t="shared" si="19"/>
        <v>2371.66</v>
      </c>
      <c r="I224" s="79"/>
    </row>
    <row r="225" spans="1:9" ht="15">
      <c r="A225" s="36" t="s">
        <v>103</v>
      </c>
      <c r="B225" s="31" t="s">
        <v>104</v>
      </c>
      <c r="C225" s="3" t="s">
        <v>9</v>
      </c>
      <c r="D225" s="40" t="s">
        <v>116</v>
      </c>
      <c r="E225" s="18">
        <f t="shared" si="18"/>
        <v>5371.61</v>
      </c>
      <c r="F225" s="18">
        <f>F226+F227+F228+F229</f>
        <v>1845.08</v>
      </c>
      <c r="G225" s="18">
        <f>G226+G227+G228+G229</f>
        <v>1763</v>
      </c>
      <c r="H225" s="18">
        <f>SUM(H226:H229)</f>
        <v>1763.53</v>
      </c>
      <c r="I225" s="38" t="s">
        <v>25</v>
      </c>
    </row>
    <row r="226" spans="1:9" ht="15">
      <c r="A226" s="36"/>
      <c r="B226" s="32"/>
      <c r="C226" s="3" t="s">
        <v>10</v>
      </c>
      <c r="D226" s="41"/>
      <c r="E226" s="18">
        <f t="shared" si="18"/>
        <v>0</v>
      </c>
      <c r="F226" s="18">
        <v>0</v>
      </c>
      <c r="G226" s="18">
        <v>0</v>
      </c>
      <c r="H226" s="18">
        <v>0</v>
      </c>
      <c r="I226" s="38"/>
    </row>
    <row r="227" spans="1:9" ht="15">
      <c r="A227" s="36"/>
      <c r="B227" s="32"/>
      <c r="C227" s="3" t="s">
        <v>11</v>
      </c>
      <c r="D227" s="41"/>
      <c r="E227" s="18">
        <f t="shared" si="18"/>
        <v>0</v>
      </c>
      <c r="F227" s="18">
        <v>0</v>
      </c>
      <c r="G227" s="18">
        <v>0</v>
      </c>
      <c r="H227" s="18">
        <v>0</v>
      </c>
      <c r="I227" s="38"/>
    </row>
    <row r="228" spans="1:9" ht="15">
      <c r="A228" s="36"/>
      <c r="B228" s="32"/>
      <c r="C228" s="3" t="s">
        <v>12</v>
      </c>
      <c r="D228" s="41"/>
      <c r="E228" s="18">
        <f t="shared" si="18"/>
        <v>0</v>
      </c>
      <c r="F228" s="18">
        <v>0</v>
      </c>
      <c r="G228" s="18">
        <v>0</v>
      </c>
      <c r="H228" s="18">
        <v>0</v>
      </c>
      <c r="I228" s="38"/>
    </row>
    <row r="229" spans="1:9" ht="15">
      <c r="A229" s="36"/>
      <c r="B229" s="33"/>
      <c r="C229" s="3" t="s">
        <v>13</v>
      </c>
      <c r="D229" s="42"/>
      <c r="E229" s="18">
        <f t="shared" si="18"/>
        <v>5371.61</v>
      </c>
      <c r="F229" s="18">
        <v>1845.08</v>
      </c>
      <c r="G229" s="18">
        <v>1763</v>
      </c>
      <c r="H229" s="18">
        <v>1763.53</v>
      </c>
      <c r="I229" s="38"/>
    </row>
    <row r="230" spans="1:9" ht="15" customHeight="1">
      <c r="A230" s="36" t="s">
        <v>105</v>
      </c>
      <c r="B230" s="31" t="s">
        <v>106</v>
      </c>
      <c r="C230" s="3" t="s">
        <v>9</v>
      </c>
      <c r="D230" s="40" t="s">
        <v>116</v>
      </c>
      <c r="E230" s="18">
        <f t="shared" si="18"/>
        <v>1675.04</v>
      </c>
      <c r="F230" s="18">
        <f>F231+F232+F233+F234</f>
        <v>502.57</v>
      </c>
      <c r="G230" s="18">
        <f>G231+G232+G233+G234</f>
        <v>564.34</v>
      </c>
      <c r="H230" s="18">
        <f>SUM(H231:H234)</f>
        <v>608.13</v>
      </c>
      <c r="I230" s="38" t="s">
        <v>34</v>
      </c>
    </row>
    <row r="231" spans="1:9" ht="15">
      <c r="A231" s="36"/>
      <c r="B231" s="32"/>
      <c r="C231" s="3" t="s">
        <v>10</v>
      </c>
      <c r="D231" s="41"/>
      <c r="E231" s="18">
        <f t="shared" si="18"/>
        <v>0</v>
      </c>
      <c r="F231" s="18">
        <v>0</v>
      </c>
      <c r="G231" s="18">
        <v>0</v>
      </c>
      <c r="H231" s="18">
        <v>0</v>
      </c>
      <c r="I231" s="38"/>
    </row>
    <row r="232" spans="1:9" ht="15">
      <c r="A232" s="36"/>
      <c r="B232" s="32"/>
      <c r="C232" s="3" t="s">
        <v>11</v>
      </c>
      <c r="D232" s="41"/>
      <c r="E232" s="18">
        <f aca="true" t="shared" si="20" ref="E232:E254">SUM(F232:H232)</f>
        <v>0</v>
      </c>
      <c r="F232" s="18">
        <v>0</v>
      </c>
      <c r="G232" s="18">
        <v>0</v>
      </c>
      <c r="H232" s="18">
        <v>0</v>
      </c>
      <c r="I232" s="38"/>
    </row>
    <row r="233" spans="1:9" ht="15">
      <c r="A233" s="36"/>
      <c r="B233" s="32"/>
      <c r="C233" s="3" t="s">
        <v>12</v>
      </c>
      <c r="D233" s="41"/>
      <c r="E233" s="18">
        <f t="shared" si="20"/>
        <v>0</v>
      </c>
      <c r="F233" s="18">
        <v>0</v>
      </c>
      <c r="G233" s="18">
        <v>0</v>
      </c>
      <c r="H233" s="18">
        <v>0</v>
      </c>
      <c r="I233" s="38"/>
    </row>
    <row r="234" spans="1:9" ht="15.75" thickBot="1">
      <c r="A234" s="37"/>
      <c r="B234" s="43"/>
      <c r="C234" s="4" t="s">
        <v>13</v>
      </c>
      <c r="D234" s="42"/>
      <c r="E234" s="19">
        <f t="shared" si="20"/>
        <v>1675.04</v>
      </c>
      <c r="F234" s="19">
        <v>502.57</v>
      </c>
      <c r="G234" s="19">
        <v>564.34</v>
      </c>
      <c r="H234" s="19">
        <v>608.13</v>
      </c>
      <c r="I234" s="39"/>
    </row>
    <row r="235" spans="1:9" ht="16.5" customHeight="1">
      <c r="A235" s="101" t="s">
        <v>43</v>
      </c>
      <c r="B235" s="45" t="s">
        <v>107</v>
      </c>
      <c r="C235" s="12" t="s">
        <v>9</v>
      </c>
      <c r="D235" s="44" t="s">
        <v>116</v>
      </c>
      <c r="E235" s="16">
        <f t="shared" si="20"/>
        <v>0</v>
      </c>
      <c r="F235" s="16">
        <f>SUM(F236:F239)</f>
        <v>0</v>
      </c>
      <c r="G235" s="16">
        <f>SUM(G236:G239)</f>
        <v>0</v>
      </c>
      <c r="H235" s="16">
        <f>SUM(H236:H239)</f>
        <v>0</v>
      </c>
      <c r="I235" s="78"/>
    </row>
    <row r="236" spans="1:9" ht="18.75" customHeight="1">
      <c r="A236" s="73"/>
      <c r="B236" s="46"/>
      <c r="C236" s="10" t="s">
        <v>10</v>
      </c>
      <c r="D236" s="29"/>
      <c r="E236" s="17">
        <f t="shared" si="20"/>
        <v>0</v>
      </c>
      <c r="F236" s="17">
        <f aca="true" t="shared" si="21" ref="F236:H239">F241</f>
        <v>0</v>
      </c>
      <c r="G236" s="17">
        <f t="shared" si="21"/>
        <v>0</v>
      </c>
      <c r="H236" s="17">
        <f t="shared" si="21"/>
        <v>0</v>
      </c>
      <c r="I236" s="79"/>
    </row>
    <row r="237" spans="1:9" ht="15">
      <c r="A237" s="73"/>
      <c r="B237" s="46"/>
      <c r="C237" s="10" t="s">
        <v>11</v>
      </c>
      <c r="D237" s="29"/>
      <c r="E237" s="17">
        <f t="shared" si="20"/>
        <v>0</v>
      </c>
      <c r="F237" s="17">
        <f t="shared" si="21"/>
        <v>0</v>
      </c>
      <c r="G237" s="17">
        <f t="shared" si="21"/>
        <v>0</v>
      </c>
      <c r="H237" s="17">
        <f t="shared" si="21"/>
        <v>0</v>
      </c>
      <c r="I237" s="79"/>
    </row>
    <row r="238" spans="1:9" ht="15">
      <c r="A238" s="73"/>
      <c r="B238" s="46"/>
      <c r="C238" s="10" t="s">
        <v>12</v>
      </c>
      <c r="D238" s="29"/>
      <c r="E238" s="17">
        <f t="shared" si="20"/>
        <v>0</v>
      </c>
      <c r="F238" s="17">
        <f t="shared" si="21"/>
        <v>0</v>
      </c>
      <c r="G238" s="17">
        <f t="shared" si="21"/>
        <v>0</v>
      </c>
      <c r="H238" s="17">
        <f t="shared" si="21"/>
        <v>0</v>
      </c>
      <c r="I238" s="79"/>
    </row>
    <row r="239" spans="1:9" ht="15">
      <c r="A239" s="73"/>
      <c r="B239" s="46"/>
      <c r="C239" s="10" t="s">
        <v>13</v>
      </c>
      <c r="D239" s="30"/>
      <c r="E239" s="17">
        <f t="shared" si="20"/>
        <v>0</v>
      </c>
      <c r="F239" s="17">
        <f t="shared" si="21"/>
        <v>0</v>
      </c>
      <c r="G239" s="17">
        <f t="shared" si="21"/>
        <v>0</v>
      </c>
      <c r="H239" s="17">
        <f t="shared" si="21"/>
        <v>0</v>
      </c>
      <c r="I239" s="79"/>
    </row>
    <row r="240" spans="1:9" ht="15">
      <c r="A240" s="36" t="s">
        <v>109</v>
      </c>
      <c r="B240" s="31" t="s">
        <v>108</v>
      </c>
      <c r="C240" s="3" t="s">
        <v>9</v>
      </c>
      <c r="D240" s="40" t="s">
        <v>116</v>
      </c>
      <c r="E240" s="18">
        <f t="shared" si="20"/>
        <v>0</v>
      </c>
      <c r="F240" s="18">
        <f>F241+F242+F243+F244</f>
        <v>0</v>
      </c>
      <c r="G240" s="18">
        <f>G241+G242+G243+G244</f>
        <v>0</v>
      </c>
      <c r="H240" s="18">
        <f>SUM(H241:H244)</f>
        <v>0</v>
      </c>
      <c r="I240" s="38" t="s">
        <v>28</v>
      </c>
    </row>
    <row r="241" spans="1:9" ht="15">
      <c r="A241" s="36"/>
      <c r="B241" s="32"/>
      <c r="C241" s="3" t="s">
        <v>10</v>
      </c>
      <c r="D241" s="41"/>
      <c r="E241" s="18">
        <f t="shared" si="20"/>
        <v>0</v>
      </c>
      <c r="F241" s="18">
        <v>0</v>
      </c>
      <c r="G241" s="18">
        <v>0</v>
      </c>
      <c r="H241" s="18">
        <v>0</v>
      </c>
      <c r="I241" s="38"/>
    </row>
    <row r="242" spans="1:9" ht="15">
      <c r="A242" s="36"/>
      <c r="B242" s="32"/>
      <c r="C242" s="3" t="s">
        <v>11</v>
      </c>
      <c r="D242" s="41"/>
      <c r="E242" s="18">
        <f t="shared" si="20"/>
        <v>0</v>
      </c>
      <c r="F242" s="18">
        <v>0</v>
      </c>
      <c r="G242" s="18">
        <v>0</v>
      </c>
      <c r="H242" s="18">
        <v>0</v>
      </c>
      <c r="I242" s="38"/>
    </row>
    <row r="243" spans="1:9" ht="15">
      <c r="A243" s="36"/>
      <c r="B243" s="32"/>
      <c r="C243" s="3" t="s">
        <v>12</v>
      </c>
      <c r="D243" s="41"/>
      <c r="E243" s="18">
        <f t="shared" si="20"/>
        <v>0</v>
      </c>
      <c r="F243" s="18">
        <v>0</v>
      </c>
      <c r="G243" s="18">
        <v>0</v>
      </c>
      <c r="H243" s="18">
        <v>0</v>
      </c>
      <c r="I243" s="38"/>
    </row>
    <row r="244" spans="1:9" ht="15.75" thickBot="1">
      <c r="A244" s="37"/>
      <c r="B244" s="43"/>
      <c r="C244" s="4" t="s">
        <v>13</v>
      </c>
      <c r="D244" s="116"/>
      <c r="E244" s="19">
        <f t="shared" si="20"/>
        <v>0</v>
      </c>
      <c r="F244" s="19">
        <v>0</v>
      </c>
      <c r="G244" s="19">
        <v>0</v>
      </c>
      <c r="H244" s="19">
        <v>0</v>
      </c>
      <c r="I244" s="39"/>
    </row>
    <row r="245" spans="1:9" ht="30.75" customHeight="1">
      <c r="A245" s="101" t="s">
        <v>44</v>
      </c>
      <c r="B245" s="45" t="s">
        <v>45</v>
      </c>
      <c r="C245" s="12" t="s">
        <v>9</v>
      </c>
      <c r="D245" s="44" t="s">
        <v>116</v>
      </c>
      <c r="E245" s="16">
        <f t="shared" si="20"/>
        <v>11.4</v>
      </c>
      <c r="F245" s="16">
        <f>SUM(F246:F249)</f>
        <v>0</v>
      </c>
      <c r="G245" s="16">
        <f>SUM(G246:G249)</f>
        <v>0</v>
      </c>
      <c r="H245" s="16">
        <f>SUM(H246:H249)</f>
        <v>11.4</v>
      </c>
      <c r="I245" s="78"/>
    </row>
    <row r="246" spans="1:9" ht="17.25" customHeight="1">
      <c r="A246" s="73"/>
      <c r="B246" s="46"/>
      <c r="C246" s="10" t="s">
        <v>10</v>
      </c>
      <c r="D246" s="29"/>
      <c r="E246" s="17">
        <f t="shared" si="20"/>
        <v>0</v>
      </c>
      <c r="F246" s="17">
        <v>0</v>
      </c>
      <c r="G246" s="17">
        <v>0</v>
      </c>
      <c r="H246" s="17">
        <f>H251</f>
        <v>0</v>
      </c>
      <c r="I246" s="79"/>
    </row>
    <row r="247" spans="1:9" ht="15">
      <c r="A247" s="73"/>
      <c r="B247" s="46"/>
      <c r="C247" s="10" t="s">
        <v>11</v>
      </c>
      <c r="D247" s="29"/>
      <c r="E247" s="17">
        <f t="shared" si="20"/>
        <v>0</v>
      </c>
      <c r="F247" s="17">
        <v>0</v>
      </c>
      <c r="G247" s="17">
        <v>0</v>
      </c>
      <c r="H247" s="17">
        <f>H252</f>
        <v>0</v>
      </c>
      <c r="I247" s="79"/>
    </row>
    <row r="248" spans="1:9" ht="15">
      <c r="A248" s="73"/>
      <c r="B248" s="46"/>
      <c r="C248" s="10" t="s">
        <v>12</v>
      </c>
      <c r="D248" s="29"/>
      <c r="E248" s="17">
        <f t="shared" si="20"/>
        <v>0</v>
      </c>
      <c r="F248" s="17">
        <v>0</v>
      </c>
      <c r="G248" s="17">
        <v>0</v>
      </c>
      <c r="H248" s="17">
        <f>H253</f>
        <v>0</v>
      </c>
      <c r="I248" s="79"/>
    </row>
    <row r="249" spans="1:9" ht="15">
      <c r="A249" s="73"/>
      <c r="B249" s="46"/>
      <c r="C249" s="10" t="s">
        <v>13</v>
      </c>
      <c r="D249" s="30"/>
      <c r="E249" s="17">
        <f t="shared" si="20"/>
        <v>11.4</v>
      </c>
      <c r="F249" s="17">
        <v>0</v>
      </c>
      <c r="G249" s="17">
        <v>0</v>
      </c>
      <c r="H249" s="17">
        <f>H254</f>
        <v>11.4</v>
      </c>
      <c r="I249" s="79"/>
    </row>
    <row r="250" spans="1:9" ht="15">
      <c r="A250" s="36" t="s">
        <v>110</v>
      </c>
      <c r="B250" s="34" t="s">
        <v>111</v>
      </c>
      <c r="C250" s="3" t="s">
        <v>9</v>
      </c>
      <c r="D250" s="27" t="s">
        <v>116</v>
      </c>
      <c r="E250" s="18">
        <f t="shared" si="20"/>
        <v>11.4</v>
      </c>
      <c r="F250" s="18">
        <f>F251+F252+F253+F254</f>
        <v>0</v>
      </c>
      <c r="G250" s="18">
        <f>G251+G252+G253+G254</f>
        <v>0</v>
      </c>
      <c r="H250" s="18">
        <f>SUM(H251:H254)</f>
        <v>11.4</v>
      </c>
      <c r="I250" s="38" t="s">
        <v>22</v>
      </c>
    </row>
    <row r="251" spans="1:9" ht="15">
      <c r="A251" s="36"/>
      <c r="B251" s="34"/>
      <c r="C251" s="3" t="s">
        <v>10</v>
      </c>
      <c r="D251" s="27"/>
      <c r="E251" s="18">
        <f t="shared" si="20"/>
        <v>0</v>
      </c>
      <c r="F251" s="18">
        <v>0</v>
      </c>
      <c r="G251" s="18">
        <v>0</v>
      </c>
      <c r="H251" s="18">
        <v>0</v>
      </c>
      <c r="I251" s="38"/>
    </row>
    <row r="252" spans="1:9" ht="15">
      <c r="A252" s="36"/>
      <c r="B252" s="34"/>
      <c r="C252" s="3" t="s">
        <v>11</v>
      </c>
      <c r="D252" s="27"/>
      <c r="E252" s="18">
        <f t="shared" si="20"/>
        <v>0</v>
      </c>
      <c r="F252" s="18">
        <v>0</v>
      </c>
      <c r="G252" s="18">
        <v>0</v>
      </c>
      <c r="H252" s="18">
        <v>0</v>
      </c>
      <c r="I252" s="38"/>
    </row>
    <row r="253" spans="1:9" ht="15">
      <c r="A253" s="36"/>
      <c r="B253" s="34"/>
      <c r="C253" s="3" t="s">
        <v>12</v>
      </c>
      <c r="D253" s="27"/>
      <c r="E253" s="18">
        <f t="shared" si="20"/>
        <v>0</v>
      </c>
      <c r="F253" s="18">
        <v>0</v>
      </c>
      <c r="G253" s="18">
        <v>0</v>
      </c>
      <c r="H253" s="18">
        <v>0</v>
      </c>
      <c r="I253" s="38"/>
    </row>
    <row r="254" spans="1:9" ht="15.75" thickBot="1">
      <c r="A254" s="37"/>
      <c r="B254" s="35"/>
      <c r="C254" s="4" t="s">
        <v>13</v>
      </c>
      <c r="D254" s="28"/>
      <c r="E254" s="19">
        <f t="shared" si="20"/>
        <v>11.4</v>
      </c>
      <c r="F254" s="19">
        <v>0</v>
      </c>
      <c r="G254" s="19">
        <v>0</v>
      </c>
      <c r="H254" s="19">
        <v>11.4</v>
      </c>
      <c r="I254" s="39"/>
    </row>
    <row r="255" ht="15">
      <c r="D255" s="13"/>
    </row>
  </sheetData>
  <mergeCells count="208">
    <mergeCell ref="A240:A244"/>
    <mergeCell ref="I240:I244"/>
    <mergeCell ref="A245:A249"/>
    <mergeCell ref="B245:B249"/>
    <mergeCell ref="I245:I249"/>
    <mergeCell ref="B220:B224"/>
    <mergeCell ref="I220:I224"/>
    <mergeCell ref="A225:A229"/>
    <mergeCell ref="I225:I229"/>
    <mergeCell ref="A230:A234"/>
    <mergeCell ref="I230:I234"/>
    <mergeCell ref="A235:A239"/>
    <mergeCell ref="B235:B239"/>
    <mergeCell ref="I235:I239"/>
    <mergeCell ref="D235:D239"/>
    <mergeCell ref="B240:B244"/>
    <mergeCell ref="D240:D244"/>
    <mergeCell ref="D245:D249"/>
    <mergeCell ref="I145:I149"/>
    <mergeCell ref="D150:D154"/>
    <mergeCell ref="B155:B159"/>
    <mergeCell ref="D155:D159"/>
    <mergeCell ref="A175:A179"/>
    <mergeCell ref="B175:B179"/>
    <mergeCell ref="I175:I179"/>
    <mergeCell ref="A180:A184"/>
    <mergeCell ref="I180:I184"/>
    <mergeCell ref="D180:D184"/>
    <mergeCell ref="B100:B104"/>
    <mergeCell ref="D100:D104"/>
    <mergeCell ref="B105:B109"/>
    <mergeCell ref="D105:D109"/>
    <mergeCell ref="A155:A159"/>
    <mergeCell ref="I155:I159"/>
    <mergeCell ref="A160:A164"/>
    <mergeCell ref="I160:I164"/>
    <mergeCell ref="A120:A124"/>
    <mergeCell ref="I120:I124"/>
    <mergeCell ref="A125:A129"/>
    <mergeCell ref="I125:I129"/>
    <mergeCell ref="A130:A134"/>
    <mergeCell ref="I130:I134"/>
    <mergeCell ref="A145:A149"/>
    <mergeCell ref="A150:A154"/>
    <mergeCell ref="A135:A139"/>
    <mergeCell ref="I135:I139"/>
    <mergeCell ref="B135:B139"/>
    <mergeCell ref="D135:D139"/>
    <mergeCell ref="B140:B144"/>
    <mergeCell ref="D140:D144"/>
    <mergeCell ref="B145:B149"/>
    <mergeCell ref="D145:D149"/>
    <mergeCell ref="A70:A74"/>
    <mergeCell ref="B70:B74"/>
    <mergeCell ref="A75:A79"/>
    <mergeCell ref="B75:B79"/>
    <mergeCell ref="D90:D94"/>
    <mergeCell ref="I90:I94"/>
    <mergeCell ref="B95:B99"/>
    <mergeCell ref="D95:D99"/>
    <mergeCell ref="I95:I99"/>
    <mergeCell ref="A165:A169"/>
    <mergeCell ref="I165:I169"/>
    <mergeCell ref="A140:A144"/>
    <mergeCell ref="I140:I144"/>
    <mergeCell ref="A40:A44"/>
    <mergeCell ref="I40:I44"/>
    <mergeCell ref="A45:A49"/>
    <mergeCell ref="B45:B49"/>
    <mergeCell ref="I45:I49"/>
    <mergeCell ref="A50:A54"/>
    <mergeCell ref="B50:B54"/>
    <mergeCell ref="I50:I54"/>
    <mergeCell ref="A55:I56"/>
    <mergeCell ref="A57:B61"/>
    <mergeCell ref="I57:I61"/>
    <mergeCell ref="A62:I63"/>
    <mergeCell ref="A64:A69"/>
    <mergeCell ref="B64:B69"/>
    <mergeCell ref="C64:C65"/>
    <mergeCell ref="E64:E65"/>
    <mergeCell ref="D57:D61"/>
    <mergeCell ref="A100:A104"/>
    <mergeCell ref="I100:I104"/>
    <mergeCell ref="A105:A109"/>
    <mergeCell ref="A205:A209"/>
    <mergeCell ref="I205:I209"/>
    <mergeCell ref="B205:B209"/>
    <mergeCell ref="D205:D209"/>
    <mergeCell ref="D190:D194"/>
    <mergeCell ref="B195:B199"/>
    <mergeCell ref="D195:D199"/>
    <mergeCell ref="A170:A174"/>
    <mergeCell ref="B170:B174"/>
    <mergeCell ref="I170:I174"/>
    <mergeCell ref="A185:A189"/>
    <mergeCell ref="I185:I189"/>
    <mergeCell ref="B200:B204"/>
    <mergeCell ref="D200:D204"/>
    <mergeCell ref="A195:A199"/>
    <mergeCell ref="I195:I199"/>
    <mergeCell ref="A200:A204"/>
    <mergeCell ref="I200:I204"/>
    <mergeCell ref="B185:B189"/>
    <mergeCell ref="D185:D189"/>
    <mergeCell ref="A110:A114"/>
    <mergeCell ref="I110:I114"/>
    <mergeCell ref="A115:A119"/>
    <mergeCell ref="I115:I119"/>
    <mergeCell ref="A80:A84"/>
    <mergeCell ref="I80:I84"/>
    <mergeCell ref="A85:A89"/>
    <mergeCell ref="I85:I89"/>
    <mergeCell ref="F64:F65"/>
    <mergeCell ref="G64:G65"/>
    <mergeCell ref="I64:I69"/>
    <mergeCell ref="D64:D69"/>
    <mergeCell ref="D70:D74"/>
    <mergeCell ref="D75:D79"/>
    <mergeCell ref="I70:I74"/>
    <mergeCell ref="I75:I79"/>
    <mergeCell ref="B80:B84"/>
    <mergeCell ref="D80:D84"/>
    <mergeCell ref="B85:B89"/>
    <mergeCell ref="D85:D89"/>
    <mergeCell ref="B90:B94"/>
    <mergeCell ref="A90:A94"/>
    <mergeCell ref="A95:A99"/>
    <mergeCell ref="I105:I109"/>
    <mergeCell ref="D45:D49"/>
    <mergeCell ref="D50:D54"/>
    <mergeCell ref="B20:B24"/>
    <mergeCell ref="I20:I24"/>
    <mergeCell ref="A25:A29"/>
    <mergeCell ref="I25:I29"/>
    <mergeCell ref="A30:A34"/>
    <mergeCell ref="B30:B34"/>
    <mergeCell ref="I30:I34"/>
    <mergeCell ref="E5:E6"/>
    <mergeCell ref="I5:I6"/>
    <mergeCell ref="A8:B12"/>
    <mergeCell ref="A35:A39"/>
    <mergeCell ref="B35:B39"/>
    <mergeCell ref="I35:I39"/>
    <mergeCell ref="A14:B18"/>
    <mergeCell ref="I14:I18"/>
    <mergeCell ref="A19:I19"/>
    <mergeCell ref="A20:A24"/>
    <mergeCell ref="D14:D18"/>
    <mergeCell ref="D20:D24"/>
    <mergeCell ref="B25:B29"/>
    <mergeCell ref="D25:D29"/>
    <mergeCell ref="D30:D34"/>
    <mergeCell ref="B40:B44"/>
    <mergeCell ref="D35:D39"/>
    <mergeCell ref="D40:D44"/>
    <mergeCell ref="A5:A6"/>
    <mergeCell ref="B5:B6"/>
    <mergeCell ref="C5:C6"/>
    <mergeCell ref="D5:D6"/>
    <mergeCell ref="B160:B164"/>
    <mergeCell ref="D160:D164"/>
    <mergeCell ref="B165:B169"/>
    <mergeCell ref="D165:D169"/>
    <mergeCell ref="B150:B154"/>
    <mergeCell ref="I150:I154"/>
    <mergeCell ref="A2:I2"/>
    <mergeCell ref="A3:I3"/>
    <mergeCell ref="G1:I1"/>
    <mergeCell ref="H64:H65"/>
    <mergeCell ref="B110:B114"/>
    <mergeCell ref="D110:D114"/>
    <mergeCell ref="B115:B119"/>
    <mergeCell ref="D115:D119"/>
    <mergeCell ref="B120:B124"/>
    <mergeCell ref="D120:D124"/>
    <mergeCell ref="B125:B129"/>
    <mergeCell ref="D125:D129"/>
    <mergeCell ref="B130:B134"/>
    <mergeCell ref="D130:D134"/>
    <mergeCell ref="I8:I12"/>
    <mergeCell ref="A13:I13"/>
    <mergeCell ref="F5:H5"/>
    <mergeCell ref="D8:D12"/>
    <mergeCell ref="D170:D174"/>
    <mergeCell ref="D175:D179"/>
    <mergeCell ref="B180:B184"/>
    <mergeCell ref="B250:B254"/>
    <mergeCell ref="A250:A254"/>
    <mergeCell ref="I250:I254"/>
    <mergeCell ref="D250:D254"/>
    <mergeCell ref="B210:B214"/>
    <mergeCell ref="D210:D214"/>
    <mergeCell ref="B215:B219"/>
    <mergeCell ref="D215:D219"/>
    <mergeCell ref="D220:D224"/>
    <mergeCell ref="B225:B229"/>
    <mergeCell ref="D225:D229"/>
    <mergeCell ref="B230:B234"/>
    <mergeCell ref="D230:D234"/>
    <mergeCell ref="A215:A219"/>
    <mergeCell ref="I215:I219"/>
    <mergeCell ref="A220:A224"/>
    <mergeCell ref="A210:A214"/>
    <mergeCell ref="I210:I214"/>
    <mergeCell ref="A190:A194"/>
    <mergeCell ref="B190:B194"/>
    <mergeCell ref="I190:I194"/>
  </mergeCells>
  <printOptions/>
  <pageMargins left="0.1968503937007874" right="0.1968503937007874" top="0.1968503937007874" bottom="0.1968503937007874" header="0.15748031496062992" footer="0.15748031496062992"/>
  <pageSetup fitToHeight="8" fitToWidth="1" horizontalDpi="600" verticalDpi="600" orientation="landscape" paperSize="9" scale="96" r:id="rId1"/>
  <ignoredErrors>
    <ignoredError sqref="F120 G80 G140 F85:G85 F90:G90 F95:G95 F100:G100 F105:G105 F110:G110 F125:G125 F130 G70 G7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May</cp:lastModifiedBy>
  <cp:lastPrinted>2023-02-22T08:25:14Z</cp:lastPrinted>
  <dcterms:created xsi:type="dcterms:W3CDTF">2015-06-05T18:19:34Z</dcterms:created>
  <dcterms:modified xsi:type="dcterms:W3CDTF">2023-02-22T08:27:54Z</dcterms:modified>
  <cp:category/>
  <cp:version/>
  <cp:contentType/>
  <cp:contentStatus/>
</cp:coreProperties>
</file>