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16" yWindow="65416" windowWidth="29040" windowHeight="15840" activeTab="0"/>
  </bookViews>
  <sheets>
    <sheet name="Лист1" sheetId="1" r:id="rId1"/>
  </sheets>
  <definedNames>
    <definedName name="_Hlk119934734" localSheetId="0">'Лист1'!$B$164</definedName>
    <definedName name="_Hlk119935462" localSheetId="0">'Лист1'!$B$154</definedName>
    <definedName name="_Hlk119936705" localSheetId="0">'Лист1'!$B$124</definedName>
    <definedName name="_Hlk119937274" localSheetId="0">'Лист1'!$B$114</definedName>
    <definedName name="_Hlk119939194" localSheetId="0">'Лист1'!$B$239</definedName>
    <definedName name="_Hlk119940026" localSheetId="0">'Лист1'!$B$214</definedName>
    <definedName name="_Hlk119940684" localSheetId="0">'Лист1'!$B$89</definedName>
    <definedName name="_Hlk120001943" localSheetId="0">'Лист1'!$B$204</definedName>
    <definedName name="_Hlk120002958" localSheetId="0">'Лист1'!#REF!</definedName>
  </definedNames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<sst xmlns="http://schemas.openxmlformats.org/spreadsheetml/2006/main" count="442" uniqueCount="116">
  <si>
    <t>№ п/п</t>
  </si>
  <si>
    <t>Наименование структурного элемента</t>
  </si>
  <si>
    <t>Источники финансирования</t>
  </si>
  <si>
    <t xml:space="preserve">Годы реализации </t>
  </si>
  <si>
    <t>Всего (тыс. руб.)</t>
  </si>
  <si>
    <t>Ответственный исполнитель, соисполнитель, участник</t>
  </si>
  <si>
    <t>2024 год</t>
  </si>
  <si>
    <t>Итого по муниципальной программе</t>
  </si>
  <si>
    <t>Итого</t>
  </si>
  <si>
    <t>Федеральный бюджет</t>
  </si>
  <si>
    <t>Бюджет ЛО</t>
  </si>
  <si>
    <t>Бюджет ГМР</t>
  </si>
  <si>
    <t>Бюджет поселения</t>
  </si>
  <si>
    <t>Итого по Проектной части</t>
  </si>
  <si>
    <t>1.</t>
  </si>
  <si>
    <t>Гузь Н.В.</t>
  </si>
  <si>
    <t>1.1.</t>
  </si>
  <si>
    <t>1.2.</t>
  </si>
  <si>
    <t>2.</t>
  </si>
  <si>
    <t>Федеральный проект «Комплексная система обращения с твердыми коммунальными отходами»</t>
  </si>
  <si>
    <t>Ефременков В.А.</t>
  </si>
  <si>
    <t>Федеральный проект «Содействие развитию инфраструктуры субъектов Российской Федерации муниципальных образований»</t>
  </si>
  <si>
    <t>3.1.</t>
  </si>
  <si>
    <t>Федорова И.В.</t>
  </si>
  <si>
    <t>Итого по Процессной части</t>
  </si>
  <si>
    <t>Комплекс процессных мероприятий «Жилищно-коммунальное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 Ленинградской области»:</t>
  </si>
  <si>
    <t>Кретова О.В.</t>
  </si>
  <si>
    <t>Федоров Д.И.</t>
  </si>
  <si>
    <t>Майорова Е. С.</t>
  </si>
  <si>
    <t>Ильина Е.В.</t>
  </si>
  <si>
    <t>2.3.</t>
  </si>
  <si>
    <t>Комплекс процессных мероприятий «Стимулирование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</si>
  <si>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Гузь. Н.В.</t>
  </si>
  <si>
    <t>4.</t>
  </si>
  <si>
    <t>5.</t>
  </si>
  <si>
    <t>Комплекс процессных мероприятий «Развитие физической культуры, спорта и молодежной политики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</si>
  <si>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6.</t>
  </si>
  <si>
    <t>Комплекс процессных мероприятий «Формирование законопослушного поведения участников дорожного движения в муниципальном образовании Большеколпанское сельское поселение Гатчинского муниципального района Ленинградской области»</t>
  </si>
  <si>
    <t>2025 год</t>
  </si>
  <si>
    <t>Реализация комплекса мероприятий по борьбе с борщевиком Сосновского на территориях муниципальных образований Ленинградской области. (S4310)</t>
  </si>
  <si>
    <r>
      <t>I.</t>
    </r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ПРОЕКТНАЯ ЧАСТЬ</t>
    </r>
  </si>
  <si>
    <t>Мероприятия по созданию мест (площадок) накопления твердых коммунальных отходов. (S4790)</t>
  </si>
  <si>
    <t>2.1.</t>
  </si>
  <si>
    <r>
      <t>Мероприятия по борьбе с борщевиком Сосновского (</t>
    </r>
    <r>
      <rPr>
        <sz val="10"/>
        <color rgb="FF000000"/>
        <rFont val="Times New Roman"/>
        <family val="1"/>
      </rPr>
      <t>16490</t>
    </r>
    <r>
      <rPr>
        <sz val="10"/>
        <color theme="1"/>
        <rFont val="Times New Roman"/>
        <family val="1"/>
      </rPr>
      <t>)</t>
    </r>
  </si>
  <si>
    <r>
  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образований. (</t>
    </r>
    <r>
      <rPr>
        <sz val="10"/>
        <color rgb="FF000000"/>
        <rFont val="Times New Roman"/>
        <family val="1"/>
      </rPr>
      <t>S0200</t>
    </r>
    <r>
      <rPr>
        <sz val="10"/>
        <color theme="1"/>
        <rFont val="Times New Roman"/>
        <family val="1"/>
      </rPr>
      <t>)</t>
    </r>
  </si>
  <si>
    <t>4.1.</t>
  </si>
  <si>
    <r>
      <t>II.</t>
    </r>
    <r>
      <rPr>
        <b/>
        <sz val="7"/>
        <color theme="1"/>
        <rFont val="Times New Roman"/>
        <family val="1"/>
      </rPr>
      <t> </t>
    </r>
    <r>
      <rPr>
        <b/>
        <sz val="8"/>
        <color theme="1"/>
        <rFont val="Times New Roman"/>
        <family val="1"/>
      </rPr>
      <t>ПРОЦЕССНАЯ ЧАСТЬ</t>
    </r>
  </si>
  <si>
    <t>1.3.</t>
  </si>
  <si>
    <t>1.4.</t>
  </si>
  <si>
    <t>Развитие инженерной инфраструктуры на территории муниципального образования Большеколпанское сельское поселение, проектирование и строительство объектов инженерной и транспортной инфраструктуры - Западный квартал, дер. Вопша (S0780)</t>
  </si>
  <si>
    <t>1.5.</t>
  </si>
  <si>
    <t>Обеспечение деятельности подведомственных учреждений (12900)</t>
  </si>
  <si>
    <t>Мероприятия в области жилищного хозяйства (15210)</t>
  </si>
  <si>
    <t>1.6.</t>
  </si>
  <si>
    <t>Мероприятия в области коммунального хозяйства (15220)</t>
  </si>
  <si>
    <t>1.7.</t>
  </si>
  <si>
    <t>1.8.</t>
  </si>
  <si>
    <t>1.9.</t>
  </si>
  <si>
    <t>Организация и содержание мест захоронения (15410)</t>
  </si>
  <si>
    <t>1.10.</t>
  </si>
  <si>
    <t>Мероприятия в области благоустройства (15420)</t>
  </si>
  <si>
    <t>1.11.</t>
  </si>
  <si>
    <t>1.12.</t>
  </si>
  <si>
    <t>Ремонт автомобильных дорог общего пользования местного значения (16230)</t>
  </si>
  <si>
    <t>1.13.</t>
  </si>
  <si>
    <t>1.14.</t>
  </si>
  <si>
    <t>Предоставление социальных выплат на приобретение (строительство жилья молодым семьям) (L4970)</t>
  </si>
  <si>
    <t>1.15.</t>
  </si>
  <si>
    <t>Перечисление ежемесячных взносов в фонд капитального ремонта общего имущества в многоквартирном доме на счет регионального оператора (16400)</t>
  </si>
  <si>
    <t>1.16.</t>
  </si>
  <si>
    <t>Комплекс процессных мероприятий «Обеспечение безопасности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</si>
  <si>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Обеспечение первичных мер пожарной безопасности (15120)</t>
  </si>
  <si>
    <t>Профилактика экстремизма и терроризма (15690)</t>
  </si>
  <si>
    <t>2.2.</t>
  </si>
  <si>
    <t>Материально-техническое обеспечение деятельности народных дружин (16470)</t>
  </si>
  <si>
    <t>Оценка недвижимости, признание прав и регулирование отношений по муниципальной собственности (15030)</t>
  </si>
  <si>
    <t>3.2.</t>
  </si>
  <si>
    <t>Комплекс процессных мероприятий «Развитие культуры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</si>
  <si>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Обеспечение деятельности подведомственных учреждений культуры (12500)</t>
  </si>
  <si>
    <t>4.2.</t>
  </si>
  <si>
    <t>Обеспечение деятельности муниципальных библиотек (12600)</t>
  </si>
  <si>
    <t>Проведение культурно массовых мероприятий к праздничным и памятным датам (15630)</t>
  </si>
  <si>
    <t>4.3.</t>
  </si>
  <si>
    <t>4.4.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</si>
  <si>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 (библиотека) (S0361)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</si>
  <si>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 (культура) (S0362)</t>
  </si>
  <si>
    <t>4.5.</t>
  </si>
  <si>
    <t>5.1.</t>
  </si>
  <si>
    <t>Обеспечение деятельности подведомственных учреждений физкультуры и спорта (12800)</t>
  </si>
  <si>
    <t>5.2.</t>
  </si>
  <si>
    <t>Реализация комплекса мер по профилактике девиантного поведения молодежи и трудовой адаптации несовершеннолетних (18310)</t>
  </si>
  <si>
    <t>Комплекс процессных мероприятий «Формирование комфортной городской среды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</si>
  <si>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Создание комфортных благоустроенных территорий (18930)</t>
  </si>
  <si>
    <t>6.1.</t>
  </si>
  <si>
    <t>Организация и проведение мероприятия по профилактике дорожно-транспортных происшествий (19285)</t>
  </si>
  <si>
    <t>План реализации муниципальной программы Большеколпанского сельского поселения</t>
  </si>
  <si>
    <t>Приложение 3 к Муниципальной программе 
Большеколпанского сельского поселения</t>
  </si>
  <si>
    <t>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</t>
  </si>
  <si>
    <t>Техническое обслуживание построенных распределительных газопроводов-вводов (17100)</t>
  </si>
  <si>
    <t>2026 год</t>
  </si>
  <si>
    <t>2024-2026 гг.</t>
  </si>
  <si>
    <r>
      <t>Мероприятия в целях реализации областного закона от 15 января 2018 года №</t>
    </r>
    <r>
      <rPr>
        <b/>
        <sz val="10"/>
        <color theme="1"/>
        <rFont val="Times New Roman"/>
        <family val="1"/>
      </rPr>
      <t xml:space="preserve"> 3-оз</t>
    </r>
    <r>
      <rPr>
        <sz val="10"/>
        <color theme="1"/>
        <rFont val="Times New Roman"/>
        <family val="1"/>
      </rPr>
      <t xml:space="preserve"> Обустройство  детской игровой площадки по адресу: дер. Большие Колпаны, ул. Садовая, уч.1а,д.1 (S4661)</t>
    </r>
  </si>
  <si>
    <r>
      <t xml:space="preserve">Мероприятия в целях реализации областного закона от 28 декабря 2018 года </t>
    </r>
    <r>
      <rPr>
        <b/>
        <sz val="10"/>
        <color theme="1"/>
        <rFont val="Times New Roman"/>
        <family val="1"/>
      </rPr>
      <t>№ 147-оз</t>
    </r>
    <r>
      <rPr>
        <sz val="10"/>
        <color theme="1"/>
        <rFont val="Times New Roman"/>
        <family val="1"/>
      </rPr>
      <t xml:space="preserve">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областид
Обустройство детской игровой площадки в дер. Тихковицы, уч.4а  (S4770)</t>
    </r>
  </si>
  <si>
    <t>Поддержка развития общественной инфраструктуры муниципального значения в части проведения мероприятий по благоустройству поселения, приобретение, установка оборудования детской площадки  по адресу: дер.Ротково,  участок 22в (S4840)</t>
  </si>
  <si>
    <t>Поддержка развития общественной инфраструктуры муниципального значения в части проведения мероприятий по благоустройству поселения, приобретение, установка оборудования детской площадки по адресу: дер.Новое Хинколово, ул. Карьерная , участок 2А (S4840)</t>
  </si>
  <si>
    <t>Поддержка развития общественной инфраструктуры муниципального значения в части проведения мероприятий по благоустройству поселения, Приобретение, установка и оборудование детской игровой площадки  по адресу: с. Никольское , ул. Меньковская , участок 7Б (S4840)</t>
  </si>
  <si>
    <t>1.17.</t>
  </si>
  <si>
    <t>Мероприятия по развитию и поддержке предпринимательства (15510)</t>
  </si>
  <si>
    <t>Мероприятия по организации уличного освещения (15380)</t>
  </si>
  <si>
    <t>Мероприятия по энергосбережению и повышению энергетической эффективности муниципальных объектов(15530)</t>
  </si>
  <si>
    <t>Мероприятия по сбору и удалению твердых коммунальных отходов (ТКО) с несанкционированных свалок (16720)</t>
  </si>
  <si>
    <t>Мероприятия по обеспечению безопасности использованием уличного видеонаблюдения на территории поселения(15110)</t>
  </si>
  <si>
    <t xml:space="preserve"> Кретова О.В.</t>
  </si>
  <si>
    <t xml:space="preserve">Майорова Е. С. </t>
  </si>
  <si>
    <t>Самсонова Е.В.</t>
  </si>
  <si>
    <t>Региональный проект «Благоустройство сельских территорий Ленинградской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</si>
</sst>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7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7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7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4" fontId="19" fillId="3" borderId="6" xfId="0" applyNumberFormat="1" applyFont="1" applyFill="1" applyBorder="1" applyAlignment="1">
      <alignment horizontal="center" vertical="center" wrapText="1"/>
    </xf>
    <xf numFmtId="0" fontId="18" fillId="3" borderId="0" xfId="0" applyFont="1" applyFill="1"/>
    <xf numFmtId="0" fontId="21" fillId="3" borderId="4" xfId="0" applyFont="1" applyFill="1" applyBorder="1" applyAlignment="1">
      <alignment horizontal="center" vertical="center" wrapText="1"/>
    </xf>
    <xf numFmtId="4" fontId="19" fillId="3" borderId="4" xfId="0" applyNumberFormat="1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4" fontId="15" fillId="3" borderId="4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4" borderId="0" xfId="0" applyFill="1"/>
    <xf numFmtId="17" fontId="5" fillId="3" borderId="10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16" fontId="7" fillId="3" borderId="10" xfId="0" applyNumberFormat="1" applyFont="1" applyFill="1" applyBorder="1" applyAlignment="1">
      <alignment horizontal="center" vertical="center" wrapText="1"/>
    </xf>
    <xf numFmtId="16" fontId="7" fillId="3" borderId="13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" fontId="5" fillId="3" borderId="2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7" fontId="5" fillId="3" borderId="21" xfId="0" applyNumberFormat="1" applyFont="1" applyFill="1" applyBorder="1" applyAlignment="1">
      <alignment horizontal="center" vertical="center" wrapText="1"/>
    </xf>
    <xf numFmtId="17" fontId="5" fillId="3" borderId="2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15" fillId="3" borderId="10" xfId="0" applyNumberFormat="1" applyFont="1" applyFill="1" applyBorder="1" applyAlignment="1">
      <alignment horizontal="center" vertical="center" wrapText="1"/>
    </xf>
    <xf numFmtId="2" fontId="15" fillId="3" borderId="13" xfId="0" applyNumberFormat="1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 indent="8"/>
    </xf>
    <xf numFmtId="0" fontId="2" fillId="0" borderId="0" xfId="0" applyFont="1" applyAlignment="1">
      <alignment horizontal="left" vertical="center" wrapText="1" indent="8"/>
    </xf>
    <xf numFmtId="0" fontId="2" fillId="0" borderId="23" xfId="0" applyFont="1" applyBorder="1" applyAlignment="1">
      <alignment horizontal="left" vertical="center" wrapText="1" indent="8"/>
    </xf>
    <xf numFmtId="0" fontId="2" fillId="0" borderId="7" xfId="0" applyFont="1" applyBorder="1" applyAlignment="1">
      <alignment horizontal="left" vertical="center" wrapText="1" indent="8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4" fontId="3" fillId="3" borderId="16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16" fontId="5" fillId="3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" fontId="5" fillId="2" borderId="20" xfId="0" applyNumberFormat="1" applyFont="1" applyFill="1" applyBorder="1" applyAlignment="1">
      <alignment horizontal="center" vertical="center" wrapText="1"/>
    </xf>
    <xf numFmtId="16" fontId="5" fillId="2" borderId="21" xfId="0" applyNumberFormat="1" applyFont="1" applyFill="1" applyBorder="1" applyAlignment="1">
      <alignment horizontal="center" vertical="center" wrapText="1"/>
    </xf>
    <xf numFmtId="16" fontId="5" fillId="2" borderId="2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иний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65"/>
  <sheetViews>
    <sheetView tabSelected="1" zoomScale="130" zoomScaleNormal="130" zoomScaleSheetLayoutView="100" zoomScalePageLayoutView="130" workbookViewId="0" topLeftCell="A228">
      <selection activeCell="N61" sqref="N61"/>
    </sheetView>
  </sheetViews>
  <sheetFormatPr defaultColWidth="9.140625" defaultRowHeight="15"/>
  <cols>
    <col min="1" max="1" width="5.421875" style="0" customWidth="1"/>
    <col min="2" max="2" width="37.140625" style="5" customWidth="1"/>
    <col min="3" max="3" width="14.421875" style="0" customWidth="1"/>
    <col min="4" max="4" width="9.00390625" style="0" customWidth="1"/>
    <col min="5" max="5" width="16.57421875" style="0" customWidth="1"/>
    <col min="6" max="6" width="15.57421875" style="0" customWidth="1"/>
    <col min="7" max="7" width="15.28125" style="0" customWidth="1"/>
    <col min="8" max="8" width="17.140625" style="0" customWidth="1"/>
    <col min="9" max="9" width="18.57421875" style="0" customWidth="1"/>
  </cols>
  <sheetData>
    <row r="1" spans="7:9" ht="33.75" customHeight="1">
      <c r="G1" s="120" t="s">
        <v>96</v>
      </c>
      <c r="H1" s="121"/>
      <c r="I1" s="121"/>
    </row>
    <row r="2" spans="1:9" ht="15.75" thickBot="1">
      <c r="A2" s="118" t="s">
        <v>95</v>
      </c>
      <c r="B2" s="118"/>
      <c r="C2" s="118"/>
      <c r="D2" s="118"/>
      <c r="E2" s="118"/>
      <c r="F2" s="118"/>
      <c r="G2" s="118"/>
      <c r="H2" s="118"/>
      <c r="I2" s="118"/>
    </row>
    <row r="3" spans="1:9" s="11" customFormat="1" ht="27.75" customHeight="1" thickBot="1">
      <c r="A3" s="119" t="s">
        <v>97</v>
      </c>
      <c r="B3" s="119"/>
      <c r="C3" s="119"/>
      <c r="D3" s="119"/>
      <c r="E3" s="119"/>
      <c r="F3" s="119"/>
      <c r="G3" s="119"/>
      <c r="H3" s="119"/>
      <c r="I3" s="119"/>
    </row>
    <row r="4" spans="1:9" ht="42" customHeight="1" thickBot="1">
      <c r="A4" s="182" t="s">
        <v>0</v>
      </c>
      <c r="B4" s="146" t="s">
        <v>1</v>
      </c>
      <c r="C4" s="144" t="s">
        <v>2</v>
      </c>
      <c r="D4" s="144" t="s">
        <v>3</v>
      </c>
      <c r="E4" s="144" t="s">
        <v>4</v>
      </c>
      <c r="F4" s="176"/>
      <c r="G4" s="176"/>
      <c r="H4" s="177"/>
      <c r="I4" s="146" t="s">
        <v>5</v>
      </c>
    </row>
    <row r="5" spans="1:9" ht="10.5" customHeight="1" thickBot="1">
      <c r="A5" s="183"/>
      <c r="B5" s="147"/>
      <c r="C5" s="145"/>
      <c r="D5" s="145"/>
      <c r="E5" s="145"/>
      <c r="F5" s="12" t="s">
        <v>6</v>
      </c>
      <c r="G5" s="12" t="s">
        <v>38</v>
      </c>
      <c r="H5" s="12" t="s">
        <v>99</v>
      </c>
      <c r="I5" s="147"/>
    </row>
    <row r="6" spans="1:9" ht="15">
      <c r="A6" s="3">
        <v>1</v>
      </c>
      <c r="B6" s="2">
        <v>2</v>
      </c>
      <c r="C6" s="1">
        <v>3</v>
      </c>
      <c r="D6" s="1">
        <v>4</v>
      </c>
      <c r="E6" s="1">
        <v>5</v>
      </c>
      <c r="F6" s="1">
        <v>7</v>
      </c>
      <c r="G6" s="1">
        <v>8</v>
      </c>
      <c r="H6" s="1">
        <v>9</v>
      </c>
      <c r="I6" s="4">
        <v>10</v>
      </c>
    </row>
    <row r="7" spans="1:9" ht="15">
      <c r="A7" s="148" t="s">
        <v>7</v>
      </c>
      <c r="B7" s="149"/>
      <c r="C7" s="6" t="s">
        <v>8</v>
      </c>
      <c r="D7" s="178" t="s">
        <v>100</v>
      </c>
      <c r="E7" s="15">
        <f>SUM(F7:H7)</f>
        <v>158397.042</v>
      </c>
      <c r="F7" s="15">
        <f>SUM(F8:F11)</f>
        <v>61178.366</v>
      </c>
      <c r="G7" s="15">
        <f>SUM(G8:G11)</f>
        <v>50244.87599999999</v>
      </c>
      <c r="H7" s="15">
        <f>SUM(H8:H11)</f>
        <v>46973.799999999996</v>
      </c>
      <c r="I7" s="174"/>
    </row>
    <row r="8" spans="1:9" ht="18.75" customHeight="1">
      <c r="A8" s="85"/>
      <c r="B8" s="80"/>
      <c r="C8" s="7" t="s">
        <v>9</v>
      </c>
      <c r="D8" s="116"/>
      <c r="E8" s="14">
        <f>SUM(F8:H8)</f>
        <v>517.82</v>
      </c>
      <c r="F8" s="14">
        <f aca="true" t="shared" si="0" ref="F8:H11">F14+F57</f>
        <v>0</v>
      </c>
      <c r="G8" s="14">
        <f aca="true" t="shared" si="1" ref="G8:H8">G14+G57</f>
        <v>517.82</v>
      </c>
      <c r="H8" s="14">
        <f t="shared" si="1"/>
        <v>0</v>
      </c>
      <c r="I8" s="174"/>
    </row>
    <row r="9" spans="1:9" ht="15">
      <c r="A9" s="85"/>
      <c r="B9" s="80"/>
      <c r="C9" s="7" t="s">
        <v>10</v>
      </c>
      <c r="D9" s="116"/>
      <c r="E9" s="14">
        <f>SUM(F9:H9)</f>
        <v>14685.386000000002</v>
      </c>
      <c r="F9" s="14">
        <f t="shared" si="0"/>
        <v>6398.3</v>
      </c>
      <c r="G9" s="14">
        <f>G15+G58</f>
        <v>5737.386</v>
      </c>
      <c r="H9" s="14">
        <f aca="true" t="shared" si="2" ref="H9">H15+H58</f>
        <v>2549.7</v>
      </c>
      <c r="I9" s="174"/>
    </row>
    <row r="10" spans="1:9" ht="15">
      <c r="A10" s="85"/>
      <c r="B10" s="80"/>
      <c r="C10" s="7" t="s">
        <v>11</v>
      </c>
      <c r="D10" s="116"/>
      <c r="E10" s="14">
        <f>SUM(F10:H10)</f>
        <v>0</v>
      </c>
      <c r="F10" s="14">
        <f t="shared" si="0"/>
        <v>0</v>
      </c>
      <c r="G10" s="14">
        <f aca="true" t="shared" si="3" ref="G10:H10">G16+G59</f>
        <v>0</v>
      </c>
      <c r="H10" s="14">
        <f t="shared" si="3"/>
        <v>0</v>
      </c>
      <c r="I10" s="174"/>
    </row>
    <row r="11" spans="1:9" ht="15.75" thickBot="1">
      <c r="A11" s="127"/>
      <c r="B11" s="128"/>
      <c r="C11" s="8" t="s">
        <v>12</v>
      </c>
      <c r="D11" s="140"/>
      <c r="E11" s="16">
        <f>SUM(F11:H11)</f>
        <v>143193.83599999998</v>
      </c>
      <c r="F11" s="16">
        <f t="shared" si="0"/>
        <v>54780.066</v>
      </c>
      <c r="G11" s="16">
        <f t="shared" si="0"/>
        <v>43989.66999999999</v>
      </c>
      <c r="H11" s="16">
        <f t="shared" si="0"/>
        <v>44424.1</v>
      </c>
      <c r="I11" s="175"/>
    </row>
    <row r="12" spans="1:9" ht="12" customHeight="1" thickBot="1">
      <c r="A12" s="132"/>
      <c r="B12" s="133"/>
      <c r="C12" s="133"/>
      <c r="D12" s="133"/>
      <c r="E12" s="133"/>
      <c r="F12" s="133"/>
      <c r="G12" s="133"/>
      <c r="H12" s="133"/>
      <c r="I12" s="130"/>
    </row>
    <row r="13" spans="1:29" s="27" customFormat="1" ht="15">
      <c r="A13" s="156" t="s">
        <v>13</v>
      </c>
      <c r="B13" s="157"/>
      <c r="C13" s="28" t="s">
        <v>8</v>
      </c>
      <c r="D13" s="168" t="s">
        <v>100</v>
      </c>
      <c r="E13" s="23">
        <f>SUM(F13:H13)</f>
        <v>3660.396</v>
      </c>
      <c r="F13" s="23">
        <f>F14+F15+F16+F17</f>
        <v>1165.6999999999998</v>
      </c>
      <c r="G13" s="23">
        <f>G14+G15+G16+G17</f>
        <v>1219.296</v>
      </c>
      <c r="H13" s="23">
        <f>H14+H15+H16+H17</f>
        <v>1275.4</v>
      </c>
      <c r="I13" s="162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s="27" customFormat="1" ht="18" customHeight="1">
      <c r="A14" s="158"/>
      <c r="B14" s="159"/>
      <c r="C14" s="29" t="s">
        <v>9</v>
      </c>
      <c r="D14" s="169"/>
      <c r="E14" s="24">
        <f aca="true" t="shared" si="4" ref="E14:E17">SUM(F14:H14)</f>
        <v>0</v>
      </c>
      <c r="F14" s="24">
        <f aca="true" t="shared" si="5" ref="F14:H17">F20+F35+F45</f>
        <v>0</v>
      </c>
      <c r="G14" s="24">
        <f>G20+G35+G45</f>
        <v>0</v>
      </c>
      <c r="H14" s="24">
        <f t="shared" si="5"/>
        <v>0</v>
      </c>
      <c r="I14" s="16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27" customFormat="1" ht="15">
      <c r="A15" s="158"/>
      <c r="B15" s="159"/>
      <c r="C15" s="29" t="s">
        <v>10</v>
      </c>
      <c r="D15" s="169"/>
      <c r="E15" s="24">
        <f t="shared" si="4"/>
        <v>2170.796</v>
      </c>
      <c r="F15" s="24">
        <f t="shared" si="5"/>
        <v>819.3</v>
      </c>
      <c r="G15" s="24">
        <f t="shared" si="5"/>
        <v>719.596</v>
      </c>
      <c r="H15" s="24">
        <f t="shared" si="5"/>
        <v>631.9</v>
      </c>
      <c r="I15" s="16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s="27" customFormat="1" ht="15">
      <c r="A16" s="158"/>
      <c r="B16" s="159"/>
      <c r="C16" s="29" t="s">
        <v>11</v>
      </c>
      <c r="D16" s="169"/>
      <c r="E16" s="24">
        <f t="shared" si="4"/>
        <v>0</v>
      </c>
      <c r="F16" s="24">
        <f t="shared" si="5"/>
        <v>0</v>
      </c>
      <c r="G16" s="24">
        <f t="shared" si="5"/>
        <v>0</v>
      </c>
      <c r="H16" s="24">
        <f t="shared" si="5"/>
        <v>0</v>
      </c>
      <c r="I16" s="16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27" customFormat="1" ht="15.75" thickBot="1">
      <c r="A17" s="160"/>
      <c r="B17" s="161"/>
      <c r="C17" s="30" t="s">
        <v>12</v>
      </c>
      <c r="D17" s="170"/>
      <c r="E17" s="31">
        <f t="shared" si="4"/>
        <v>1489.6</v>
      </c>
      <c r="F17" s="31">
        <f t="shared" si="5"/>
        <v>346.4</v>
      </c>
      <c r="G17" s="31">
        <f t="shared" si="5"/>
        <v>499.7</v>
      </c>
      <c r="H17" s="31">
        <f t="shared" si="5"/>
        <v>643.5</v>
      </c>
      <c r="I17" s="164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27" customFormat="1" ht="11.25" customHeight="1" thickBot="1">
      <c r="A18" s="165" t="s">
        <v>40</v>
      </c>
      <c r="B18" s="166"/>
      <c r="C18" s="166"/>
      <c r="D18" s="166"/>
      <c r="E18" s="166"/>
      <c r="F18" s="166"/>
      <c r="G18" s="166"/>
      <c r="H18" s="166"/>
      <c r="I18" s="16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27" customFormat="1" ht="15">
      <c r="A19" s="99">
        <v>1</v>
      </c>
      <c r="B19" s="59" t="s">
        <v>115</v>
      </c>
      <c r="C19" s="28" t="s">
        <v>8</v>
      </c>
      <c r="D19" s="168" t="s">
        <v>100</v>
      </c>
      <c r="E19" s="23">
        <f>SUM(F19:H19)</f>
        <v>3660.396</v>
      </c>
      <c r="F19" s="23">
        <f>F20+F21+F22+F23</f>
        <v>1165.6999999999998</v>
      </c>
      <c r="G19" s="23">
        <f>G20+G21+G22+G23</f>
        <v>1219.296</v>
      </c>
      <c r="H19" s="23">
        <f>H20+H21+H22+H23</f>
        <v>1275.4</v>
      </c>
      <c r="I19" s="184" t="s">
        <v>15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27" customFormat="1" ht="18.75" customHeight="1">
      <c r="A20" s="100"/>
      <c r="B20" s="60"/>
      <c r="C20" s="29" t="s">
        <v>9</v>
      </c>
      <c r="D20" s="169"/>
      <c r="E20" s="24">
        <f aca="true" t="shared" si="6" ref="E20:E33">SUM(F20:H20)</f>
        <v>0</v>
      </c>
      <c r="F20" s="24">
        <f aca="true" t="shared" si="7" ref="F20:F23">F25+F30</f>
        <v>0</v>
      </c>
      <c r="G20" s="24">
        <f aca="true" t="shared" si="8" ref="G20:H20">G25+G30</f>
        <v>0</v>
      </c>
      <c r="H20" s="24">
        <f t="shared" si="8"/>
        <v>0</v>
      </c>
      <c r="I20" s="5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27" customFormat="1" ht="15">
      <c r="A21" s="100"/>
      <c r="B21" s="60"/>
      <c r="C21" s="29" t="s">
        <v>10</v>
      </c>
      <c r="D21" s="169"/>
      <c r="E21" s="24">
        <f t="shared" si="6"/>
        <v>2170.796</v>
      </c>
      <c r="F21" s="24">
        <f t="shared" si="7"/>
        <v>819.3</v>
      </c>
      <c r="G21" s="24">
        <f aca="true" t="shared" si="9" ref="G21:H21">G26+G31</f>
        <v>719.596</v>
      </c>
      <c r="H21" s="24">
        <f t="shared" si="9"/>
        <v>631.9</v>
      </c>
      <c r="I21" s="53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27" customFormat="1" ht="15">
      <c r="A22" s="100"/>
      <c r="B22" s="60"/>
      <c r="C22" s="29" t="s">
        <v>11</v>
      </c>
      <c r="D22" s="169"/>
      <c r="E22" s="24">
        <f t="shared" si="6"/>
        <v>0</v>
      </c>
      <c r="F22" s="24">
        <f t="shared" si="7"/>
        <v>0</v>
      </c>
      <c r="G22" s="24">
        <f aca="true" t="shared" si="10" ref="G22:H22">G27+G32</f>
        <v>0</v>
      </c>
      <c r="H22" s="24">
        <f t="shared" si="10"/>
        <v>0</v>
      </c>
      <c r="I22" s="53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27" customFormat="1" ht="15">
      <c r="A23" s="100"/>
      <c r="B23" s="60"/>
      <c r="C23" s="29" t="s">
        <v>12</v>
      </c>
      <c r="D23" s="169"/>
      <c r="E23" s="24">
        <f t="shared" si="6"/>
        <v>1489.6</v>
      </c>
      <c r="F23" s="24">
        <f t="shared" si="7"/>
        <v>346.4</v>
      </c>
      <c r="G23" s="24">
        <f aca="true" t="shared" si="11" ref="G23:H23">G28+G33</f>
        <v>499.7</v>
      </c>
      <c r="H23" s="24">
        <f t="shared" si="11"/>
        <v>643.5</v>
      </c>
      <c r="I23" s="5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27" customFormat="1" ht="15" customHeight="1">
      <c r="A24" s="185" t="s">
        <v>16</v>
      </c>
      <c r="B24" s="72" t="s">
        <v>39</v>
      </c>
      <c r="C24" s="26" t="s">
        <v>8</v>
      </c>
      <c r="D24" s="73" t="s">
        <v>100</v>
      </c>
      <c r="E24" s="21">
        <f t="shared" si="6"/>
        <v>3283.606</v>
      </c>
      <c r="F24" s="21">
        <f>F25+F26+F27+F28</f>
        <v>1045.7</v>
      </c>
      <c r="G24" s="21">
        <f>G25+G26+G27+G28</f>
        <v>1093.796</v>
      </c>
      <c r="H24" s="21">
        <f>H25+H26+H27+H28</f>
        <v>1144.1100000000001</v>
      </c>
      <c r="I24" s="53" t="s">
        <v>15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27" customFormat="1" ht="15">
      <c r="A25" s="185"/>
      <c r="B25" s="72"/>
      <c r="C25" s="26" t="s">
        <v>9</v>
      </c>
      <c r="D25" s="73"/>
      <c r="E25" s="21">
        <f t="shared" si="6"/>
        <v>0</v>
      </c>
      <c r="F25" s="21">
        <v>0</v>
      </c>
      <c r="G25" s="21">
        <v>0</v>
      </c>
      <c r="H25" s="21">
        <v>0</v>
      </c>
      <c r="I25" s="53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27" customFormat="1" ht="15">
      <c r="A26" s="185"/>
      <c r="B26" s="72"/>
      <c r="C26" s="26" t="s">
        <v>10</v>
      </c>
      <c r="D26" s="73"/>
      <c r="E26" s="21">
        <f t="shared" si="6"/>
        <v>2170.796</v>
      </c>
      <c r="F26" s="21">
        <v>819.3</v>
      </c>
      <c r="G26" s="21">
        <v>719.596</v>
      </c>
      <c r="H26" s="21">
        <v>631.9</v>
      </c>
      <c r="I26" s="53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s="27" customFormat="1" ht="15">
      <c r="A27" s="185"/>
      <c r="B27" s="72"/>
      <c r="C27" s="26" t="s">
        <v>11</v>
      </c>
      <c r="D27" s="73"/>
      <c r="E27" s="21">
        <f t="shared" si="6"/>
        <v>0</v>
      </c>
      <c r="F27" s="21">
        <v>0</v>
      </c>
      <c r="G27" s="21">
        <v>0</v>
      </c>
      <c r="H27" s="21">
        <v>0</v>
      </c>
      <c r="I27" s="53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s="27" customFormat="1" ht="12" customHeight="1">
      <c r="A28" s="185"/>
      <c r="B28" s="72"/>
      <c r="C28" s="26" t="s">
        <v>12</v>
      </c>
      <c r="D28" s="73"/>
      <c r="E28" s="21">
        <f t="shared" si="6"/>
        <v>1112.81</v>
      </c>
      <c r="F28" s="21">
        <v>226.4</v>
      </c>
      <c r="G28" s="21">
        <v>374.2</v>
      </c>
      <c r="H28" s="21">
        <v>512.21</v>
      </c>
      <c r="I28" s="53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s="27" customFormat="1" ht="15" customHeight="1">
      <c r="A29" s="78" t="s">
        <v>17</v>
      </c>
      <c r="B29" s="72" t="s">
        <v>43</v>
      </c>
      <c r="C29" s="26" t="s">
        <v>8</v>
      </c>
      <c r="D29" s="73" t="s">
        <v>100</v>
      </c>
      <c r="E29" s="21">
        <f t="shared" si="6"/>
        <v>376.78999999999996</v>
      </c>
      <c r="F29" s="21">
        <f>F30+F31+F32+F33</f>
        <v>120</v>
      </c>
      <c r="G29" s="21">
        <f>G30+G31+G32+G33</f>
        <v>125.5</v>
      </c>
      <c r="H29" s="21">
        <f>H30+H31+H32+H33</f>
        <v>131.29</v>
      </c>
      <c r="I29" s="53" t="s">
        <v>15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s="27" customFormat="1" ht="15">
      <c r="A30" s="78"/>
      <c r="B30" s="72"/>
      <c r="C30" s="26" t="s">
        <v>9</v>
      </c>
      <c r="D30" s="73"/>
      <c r="E30" s="21">
        <f t="shared" si="6"/>
        <v>0</v>
      </c>
      <c r="F30" s="21">
        <v>0</v>
      </c>
      <c r="G30" s="21">
        <v>0</v>
      </c>
      <c r="H30" s="21">
        <v>0</v>
      </c>
      <c r="I30" s="5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s="27" customFormat="1" ht="15">
      <c r="A31" s="78"/>
      <c r="B31" s="72"/>
      <c r="C31" s="26" t="s">
        <v>10</v>
      </c>
      <c r="D31" s="73"/>
      <c r="E31" s="21">
        <f t="shared" si="6"/>
        <v>0</v>
      </c>
      <c r="F31" s="21">
        <v>0</v>
      </c>
      <c r="G31" s="21">
        <v>0</v>
      </c>
      <c r="H31" s="21">
        <v>0</v>
      </c>
      <c r="I31" s="53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s="27" customFormat="1" ht="13.5" customHeight="1">
      <c r="A32" s="78"/>
      <c r="B32" s="72"/>
      <c r="C32" s="26" t="s">
        <v>11</v>
      </c>
      <c r="D32" s="73"/>
      <c r="E32" s="21">
        <f t="shared" si="6"/>
        <v>0</v>
      </c>
      <c r="F32" s="21">
        <v>0</v>
      </c>
      <c r="G32" s="21">
        <v>0</v>
      </c>
      <c r="H32" s="21">
        <v>0</v>
      </c>
      <c r="I32" s="53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s="27" customFormat="1" ht="16.5" customHeight="1" thickBot="1">
      <c r="A33" s="101"/>
      <c r="B33" s="102"/>
      <c r="C33" s="32" t="s">
        <v>12</v>
      </c>
      <c r="D33" s="179"/>
      <c r="E33" s="22">
        <f t="shared" si="6"/>
        <v>376.78999999999996</v>
      </c>
      <c r="F33" s="22">
        <v>120</v>
      </c>
      <c r="G33" s="22">
        <v>125.5</v>
      </c>
      <c r="H33" s="22">
        <v>131.29</v>
      </c>
      <c r="I33" s="56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s="35" customFormat="1" ht="15" customHeight="1" hidden="1">
      <c r="A34" s="150"/>
      <c r="B34" s="152" t="s">
        <v>19</v>
      </c>
      <c r="C34" s="33" t="s">
        <v>8</v>
      </c>
      <c r="D34" s="180" t="s">
        <v>100</v>
      </c>
      <c r="E34" s="34">
        <f>SUM(F34:H34)</f>
        <v>0</v>
      </c>
      <c r="F34" s="34">
        <f>F35+F36+F37+F38</f>
        <v>0</v>
      </c>
      <c r="G34" s="34">
        <f>G35+G36+G37+G38</f>
        <v>0</v>
      </c>
      <c r="H34" s="34">
        <f>H35+H36+H37+H38</f>
        <v>0</v>
      </c>
      <c r="I34" s="15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s="35" customFormat="1" ht="18" customHeight="1" hidden="1">
      <c r="A35" s="151"/>
      <c r="B35" s="153"/>
      <c r="C35" s="36" t="s">
        <v>9</v>
      </c>
      <c r="D35" s="181"/>
      <c r="E35" s="37">
        <f aca="true" t="shared" si="12" ref="E35:E43">SUM(F35:H35)</f>
        <v>0</v>
      </c>
      <c r="F35" s="37">
        <v>0</v>
      </c>
      <c r="G35" s="37">
        <v>0</v>
      </c>
      <c r="H35" s="37">
        <v>0</v>
      </c>
      <c r="I35" s="15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s="35" customFormat="1" ht="15" hidden="1">
      <c r="A36" s="151"/>
      <c r="B36" s="153"/>
      <c r="C36" s="36" t="s">
        <v>10</v>
      </c>
      <c r="D36" s="181"/>
      <c r="E36" s="37">
        <f t="shared" si="12"/>
        <v>0</v>
      </c>
      <c r="F36" s="37">
        <v>0</v>
      </c>
      <c r="G36" s="37">
        <v>0</v>
      </c>
      <c r="H36" s="37">
        <v>0</v>
      </c>
      <c r="I36" s="155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s="35" customFormat="1" ht="15" hidden="1">
      <c r="A37" s="151"/>
      <c r="B37" s="153"/>
      <c r="C37" s="36" t="s">
        <v>11</v>
      </c>
      <c r="D37" s="181"/>
      <c r="E37" s="37">
        <f t="shared" si="12"/>
        <v>0</v>
      </c>
      <c r="F37" s="37">
        <v>0</v>
      </c>
      <c r="G37" s="37">
        <v>0</v>
      </c>
      <c r="H37" s="37">
        <v>0</v>
      </c>
      <c r="I37" s="155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s="35" customFormat="1" ht="15" hidden="1">
      <c r="A38" s="151"/>
      <c r="B38" s="153"/>
      <c r="C38" s="36" t="s">
        <v>12</v>
      </c>
      <c r="D38" s="181"/>
      <c r="E38" s="37">
        <f t="shared" si="12"/>
        <v>0</v>
      </c>
      <c r="F38" s="37">
        <v>0</v>
      </c>
      <c r="G38" s="37">
        <v>0</v>
      </c>
      <c r="H38" s="37">
        <v>0</v>
      </c>
      <c r="I38" s="15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s="35" customFormat="1" ht="36" customHeight="1" hidden="1">
      <c r="A39" s="95"/>
      <c r="B39" s="107" t="s">
        <v>41</v>
      </c>
      <c r="C39" s="38" t="s">
        <v>8</v>
      </c>
      <c r="D39" s="109" t="s">
        <v>100</v>
      </c>
      <c r="E39" s="39">
        <f t="shared" si="12"/>
        <v>0</v>
      </c>
      <c r="F39" s="39">
        <f>F40+F41+F42+F43</f>
        <v>0</v>
      </c>
      <c r="G39" s="39">
        <f>G40+G41+G42+G43</f>
        <v>0</v>
      </c>
      <c r="H39" s="39">
        <f>H40+H41+H42+H43</f>
        <v>0</v>
      </c>
      <c r="I39" s="97" t="s">
        <v>20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s="35" customFormat="1" ht="15" hidden="1">
      <c r="A40" s="95"/>
      <c r="B40" s="107"/>
      <c r="C40" s="38" t="s">
        <v>9</v>
      </c>
      <c r="D40" s="109"/>
      <c r="E40" s="39">
        <f t="shared" si="12"/>
        <v>0</v>
      </c>
      <c r="F40" s="39">
        <v>0</v>
      </c>
      <c r="G40" s="39">
        <v>0</v>
      </c>
      <c r="H40" s="39">
        <v>0</v>
      </c>
      <c r="I40" s="97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s="35" customFormat="1" ht="15" hidden="1">
      <c r="A41" s="95"/>
      <c r="B41" s="107"/>
      <c r="C41" s="38" t="s">
        <v>10</v>
      </c>
      <c r="D41" s="109"/>
      <c r="E41" s="39">
        <f t="shared" si="12"/>
        <v>0</v>
      </c>
      <c r="F41" s="39">
        <v>0</v>
      </c>
      <c r="G41" s="39">
        <v>0</v>
      </c>
      <c r="H41" s="39">
        <v>0</v>
      </c>
      <c r="I41" s="97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s="35" customFormat="1" ht="15" hidden="1">
      <c r="A42" s="95"/>
      <c r="B42" s="107"/>
      <c r="C42" s="38" t="s">
        <v>11</v>
      </c>
      <c r="D42" s="109"/>
      <c r="E42" s="39">
        <f t="shared" si="12"/>
        <v>0</v>
      </c>
      <c r="F42" s="39">
        <v>0</v>
      </c>
      <c r="G42" s="39">
        <v>0</v>
      </c>
      <c r="H42" s="39">
        <v>0</v>
      </c>
      <c r="I42" s="97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s="35" customFormat="1" ht="15.75" hidden="1" thickBot="1">
      <c r="A43" s="96"/>
      <c r="B43" s="108"/>
      <c r="C43" s="40" t="s">
        <v>12</v>
      </c>
      <c r="D43" s="110"/>
      <c r="E43" s="41">
        <f t="shared" si="12"/>
        <v>0</v>
      </c>
      <c r="F43" s="41">
        <v>0</v>
      </c>
      <c r="G43" s="41">
        <v>0</v>
      </c>
      <c r="H43" s="41">
        <v>0</v>
      </c>
      <c r="I43" s="98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s="27" customFormat="1" ht="15" customHeight="1" hidden="1">
      <c r="A44" s="99"/>
      <c r="B44" s="59" t="s">
        <v>21</v>
      </c>
      <c r="C44" s="28" t="s">
        <v>8</v>
      </c>
      <c r="D44" s="168" t="s">
        <v>100</v>
      </c>
      <c r="E44" s="23">
        <f>SUM(F44:H44)</f>
        <v>0</v>
      </c>
      <c r="F44" s="23">
        <f>F45+F46+F47+F48</f>
        <v>0</v>
      </c>
      <c r="G44" s="23">
        <f>G45+G46+G47+G48</f>
        <v>0</v>
      </c>
      <c r="H44" s="23">
        <f>H45+H46+H47+H48</f>
        <v>0</v>
      </c>
      <c r="I44" s="61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s="27" customFormat="1" ht="19.5" customHeight="1" hidden="1">
      <c r="A45" s="100"/>
      <c r="B45" s="60"/>
      <c r="C45" s="29" t="s">
        <v>9</v>
      </c>
      <c r="D45" s="169"/>
      <c r="E45" s="24">
        <f aca="true" t="shared" si="13" ref="E45:E53">SUM(F45:H45)</f>
        <v>0</v>
      </c>
      <c r="F45" s="24">
        <v>0</v>
      </c>
      <c r="G45" s="24">
        <v>0</v>
      </c>
      <c r="H45" s="24">
        <v>0</v>
      </c>
      <c r="I45" s="62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s="27" customFormat="1" ht="15" hidden="1">
      <c r="A46" s="100"/>
      <c r="B46" s="60"/>
      <c r="C46" s="29" t="s">
        <v>10</v>
      </c>
      <c r="D46" s="169"/>
      <c r="E46" s="24">
        <f t="shared" si="13"/>
        <v>0</v>
      </c>
      <c r="F46" s="24">
        <v>0</v>
      </c>
      <c r="G46" s="24">
        <v>0</v>
      </c>
      <c r="H46" s="24">
        <v>0</v>
      </c>
      <c r="I46" s="62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s="27" customFormat="1" ht="15" hidden="1">
      <c r="A47" s="100"/>
      <c r="B47" s="60"/>
      <c r="C47" s="29" t="s">
        <v>11</v>
      </c>
      <c r="D47" s="169"/>
      <c r="E47" s="24">
        <f t="shared" si="13"/>
        <v>0</v>
      </c>
      <c r="F47" s="24">
        <v>0</v>
      </c>
      <c r="G47" s="24">
        <v>0</v>
      </c>
      <c r="H47" s="24">
        <v>0</v>
      </c>
      <c r="I47" s="62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s="27" customFormat="1" ht="15" hidden="1">
      <c r="A48" s="100"/>
      <c r="B48" s="60"/>
      <c r="C48" s="29" t="s">
        <v>12</v>
      </c>
      <c r="D48" s="169"/>
      <c r="E48" s="24">
        <f t="shared" si="13"/>
        <v>0</v>
      </c>
      <c r="F48" s="24">
        <v>0</v>
      </c>
      <c r="G48" s="24">
        <v>0</v>
      </c>
      <c r="H48" s="24">
        <v>0</v>
      </c>
      <c r="I48" s="62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s="27" customFormat="1" ht="15" customHeight="1" hidden="1">
      <c r="A49" s="78"/>
      <c r="B49" s="72" t="s">
        <v>44</v>
      </c>
      <c r="C49" s="26" t="s">
        <v>8</v>
      </c>
      <c r="D49" s="73" t="s">
        <v>100</v>
      </c>
      <c r="E49" s="21">
        <f t="shared" si="13"/>
        <v>0</v>
      </c>
      <c r="F49" s="21">
        <f>F50+F51+F52+F53</f>
        <v>0</v>
      </c>
      <c r="G49" s="21">
        <f>G50+G51+G52+G53</f>
        <v>0</v>
      </c>
      <c r="H49" s="21">
        <f>H50+H51+H52+H53</f>
        <v>0</v>
      </c>
      <c r="I49" s="53" t="s">
        <v>20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s="27" customFormat="1" ht="15" hidden="1">
      <c r="A50" s="78"/>
      <c r="B50" s="72"/>
      <c r="C50" s="26" t="s">
        <v>9</v>
      </c>
      <c r="D50" s="73"/>
      <c r="E50" s="21">
        <f t="shared" si="13"/>
        <v>0</v>
      </c>
      <c r="F50" s="21">
        <v>0</v>
      </c>
      <c r="G50" s="21">
        <v>0</v>
      </c>
      <c r="H50" s="21">
        <v>0</v>
      </c>
      <c r="I50" s="53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s="27" customFormat="1" ht="15" hidden="1">
      <c r="A51" s="78"/>
      <c r="B51" s="72"/>
      <c r="C51" s="26" t="s">
        <v>10</v>
      </c>
      <c r="D51" s="73"/>
      <c r="E51" s="21">
        <f t="shared" si="13"/>
        <v>0</v>
      </c>
      <c r="F51" s="21">
        <v>0</v>
      </c>
      <c r="G51" s="21">
        <v>0</v>
      </c>
      <c r="H51" s="21">
        <v>0</v>
      </c>
      <c r="I51" s="53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 s="27" customFormat="1" ht="15" hidden="1">
      <c r="A52" s="78"/>
      <c r="B52" s="72"/>
      <c r="C52" s="26" t="s">
        <v>11</v>
      </c>
      <c r="D52" s="73"/>
      <c r="E52" s="21">
        <f t="shared" si="13"/>
        <v>0</v>
      </c>
      <c r="F52" s="21">
        <v>0</v>
      </c>
      <c r="G52" s="21">
        <v>0</v>
      </c>
      <c r="H52" s="21">
        <v>0</v>
      </c>
      <c r="I52" s="53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 s="27" customFormat="1" ht="15.75" hidden="1" thickBot="1">
      <c r="A53" s="101"/>
      <c r="B53" s="102"/>
      <c r="C53" s="32" t="s">
        <v>12</v>
      </c>
      <c r="D53" s="179"/>
      <c r="E53" s="22">
        <f t="shared" si="13"/>
        <v>0</v>
      </c>
      <c r="F53" s="22">
        <v>0</v>
      </c>
      <c r="G53" s="22">
        <v>0</v>
      </c>
      <c r="H53" s="22">
        <v>0</v>
      </c>
      <c r="I53" s="56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 s="27" customFormat="1" ht="6" customHeight="1">
      <c r="A54" s="103"/>
      <c r="B54" s="104"/>
      <c r="C54" s="104"/>
      <c r="D54" s="104"/>
      <c r="E54" s="104"/>
      <c r="F54" s="104"/>
      <c r="G54" s="104"/>
      <c r="H54" s="104"/>
      <c r="I54" s="105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9" ht="6" customHeight="1" thickBot="1">
      <c r="A55" s="103"/>
      <c r="B55" s="104"/>
      <c r="C55" s="104"/>
      <c r="D55" s="104"/>
      <c r="E55" s="104"/>
      <c r="F55" s="104"/>
      <c r="G55" s="104"/>
      <c r="H55" s="104"/>
      <c r="I55" s="106"/>
    </row>
    <row r="56" spans="1:9" ht="15">
      <c r="A56" s="84" t="s">
        <v>24</v>
      </c>
      <c r="B56" s="79"/>
      <c r="C56" s="9" t="s">
        <v>8</v>
      </c>
      <c r="D56" s="115" t="s">
        <v>100</v>
      </c>
      <c r="E56" s="13">
        <f>SUM(F56:H56)</f>
        <v>154736.64599999998</v>
      </c>
      <c r="F56" s="13">
        <f>SUM(F57:F60)</f>
        <v>60012.666</v>
      </c>
      <c r="G56" s="13">
        <f>SUM(G57:G60)</f>
        <v>49025.579999999994</v>
      </c>
      <c r="H56" s="17">
        <f>SUM(H57:H60)</f>
        <v>45698.4</v>
      </c>
      <c r="I56" s="129"/>
    </row>
    <row r="57" spans="1:9" ht="21" customHeight="1">
      <c r="A57" s="85"/>
      <c r="B57" s="80"/>
      <c r="C57" s="7" t="s">
        <v>9</v>
      </c>
      <c r="D57" s="116"/>
      <c r="E57" s="14">
        <f>SUM(F57:H57)</f>
        <v>517.82</v>
      </c>
      <c r="F57" s="14">
        <f>F66+F161+F186+F201+F231+F246+F256</f>
        <v>0</v>
      </c>
      <c r="G57" s="14">
        <f aca="true" t="shared" si="14" ref="G57:H57">G66+G161+G186+G201+G231+G246+G256</f>
        <v>517.82</v>
      </c>
      <c r="H57" s="14">
        <f t="shared" si="14"/>
        <v>0</v>
      </c>
      <c r="I57" s="130"/>
    </row>
    <row r="58" spans="1:9" ht="15">
      <c r="A58" s="85"/>
      <c r="B58" s="80"/>
      <c r="C58" s="7" t="s">
        <v>10</v>
      </c>
      <c r="D58" s="116"/>
      <c r="E58" s="14">
        <f>SUM(F58:H58)</f>
        <v>12514.59</v>
      </c>
      <c r="F58" s="14">
        <f>F67+F162+F187+F202+F232+F247+F257</f>
        <v>5579</v>
      </c>
      <c r="G58" s="14">
        <f>G67+G162+G187+G202+G232+G247+G257</f>
        <v>5017.79</v>
      </c>
      <c r="H58" s="14">
        <f aca="true" t="shared" si="15" ref="H58">H67+H162+H187+H202+H232+H247+H257</f>
        <v>1917.8</v>
      </c>
      <c r="I58" s="130"/>
    </row>
    <row r="59" spans="1:9" ht="15">
      <c r="A59" s="85"/>
      <c r="B59" s="80"/>
      <c r="C59" s="7" t="s">
        <v>11</v>
      </c>
      <c r="D59" s="116"/>
      <c r="E59" s="14">
        <f>SUM(F59:H59)</f>
        <v>0</v>
      </c>
      <c r="F59" s="14">
        <f>F68+F163+F188+F203+F233+F248+F258</f>
        <v>0</v>
      </c>
      <c r="G59" s="14">
        <f aca="true" t="shared" si="16" ref="G59:H59">G68+G163+G188+G203+G233+G248+G258</f>
        <v>0</v>
      </c>
      <c r="H59" s="14">
        <f t="shared" si="16"/>
        <v>0</v>
      </c>
      <c r="I59" s="130"/>
    </row>
    <row r="60" spans="1:9" ht="24" customHeight="1" thickBot="1">
      <c r="A60" s="127"/>
      <c r="B60" s="128"/>
      <c r="C60" s="8" t="s">
        <v>12</v>
      </c>
      <c r="D60" s="140"/>
      <c r="E60" s="16">
        <f>SUM(F60:H60)</f>
        <v>141704.236</v>
      </c>
      <c r="F60" s="16">
        <f>F69+F164+F189+F204+F234+F249+F259</f>
        <v>54433.666</v>
      </c>
      <c r="G60" s="16">
        <f aca="true" t="shared" si="17" ref="G60:H60">G69+G164+G189+G204+G234+G249+G259</f>
        <v>43489.969999999994</v>
      </c>
      <c r="H60" s="16">
        <f t="shared" si="17"/>
        <v>43780.6</v>
      </c>
      <c r="I60" s="131"/>
    </row>
    <row r="61" spans="1:9" ht="15.75" customHeight="1">
      <c r="A61" s="186"/>
      <c r="B61" s="187"/>
      <c r="C61" s="187"/>
      <c r="D61" s="187"/>
      <c r="E61" s="187"/>
      <c r="F61" s="187"/>
      <c r="G61" s="187"/>
      <c r="H61" s="187"/>
      <c r="I61" s="188"/>
    </row>
    <row r="62" spans="1:9" ht="21" customHeight="1" thickBot="1">
      <c r="A62" s="132" t="s">
        <v>46</v>
      </c>
      <c r="B62" s="133"/>
      <c r="C62" s="133"/>
      <c r="D62" s="133"/>
      <c r="E62" s="133"/>
      <c r="F62" s="133"/>
      <c r="G62" s="133"/>
      <c r="H62" s="133"/>
      <c r="I62" s="130"/>
    </row>
    <row r="63" spans="1:9" ht="6.75" customHeight="1" hidden="1" thickBot="1">
      <c r="A63" s="132"/>
      <c r="B63" s="133"/>
      <c r="C63" s="133"/>
      <c r="D63" s="133"/>
      <c r="E63" s="133"/>
      <c r="F63" s="133"/>
      <c r="G63" s="133"/>
      <c r="H63" s="133"/>
      <c r="I63" s="130"/>
    </row>
    <row r="64" spans="1:9" ht="12.75" customHeight="1">
      <c r="A64" s="134" t="s">
        <v>14</v>
      </c>
      <c r="B64" s="79" t="s">
        <v>25</v>
      </c>
      <c r="C64" s="136" t="s">
        <v>8</v>
      </c>
      <c r="D64" s="115" t="s">
        <v>100</v>
      </c>
      <c r="E64" s="138">
        <f>SUM(F64:H65)</f>
        <v>93439.76599999999</v>
      </c>
      <c r="F64" s="111">
        <f>SUM(F66:F69)</f>
        <v>38077.716</v>
      </c>
      <c r="G64" s="111">
        <f>SUM(G66:G69)</f>
        <v>29120.659999999996</v>
      </c>
      <c r="H64" s="122">
        <f>SUM(H66:H69)</f>
        <v>26241.390000000003</v>
      </c>
      <c r="I64" s="113"/>
    </row>
    <row r="65" spans="1:9" ht="9" customHeight="1">
      <c r="A65" s="135"/>
      <c r="B65" s="80"/>
      <c r="C65" s="137"/>
      <c r="D65" s="116"/>
      <c r="E65" s="139"/>
      <c r="F65" s="112"/>
      <c r="G65" s="112"/>
      <c r="H65" s="123"/>
      <c r="I65" s="114"/>
    </row>
    <row r="66" spans="1:9" ht="19.5" customHeight="1">
      <c r="A66" s="135"/>
      <c r="B66" s="80"/>
      <c r="C66" s="7" t="s">
        <v>9</v>
      </c>
      <c r="D66" s="116"/>
      <c r="E66" s="14">
        <f aca="true" t="shared" si="18" ref="E66:E90">SUM(F66:H66)</f>
        <v>517.82</v>
      </c>
      <c r="F66" s="14">
        <f>F71+F76+F81+F86+F91+F96+F101+F106+F111+F116+F121+F126+F131+F136+F141+F146+F151+F156</f>
        <v>0</v>
      </c>
      <c r="G66" s="14">
        <f>G71+G76+G81+G86+G91+G96+G101+G106+G111+G116+G121+G126+G131+G136+G141+G146+G151+G156</f>
        <v>517.82</v>
      </c>
      <c r="H66" s="14">
        <f>+H71+H76+H86+H91+H96+H101+H106+H111+H116+H121+H126+H131+H136+H141+H151+H156</f>
        <v>0</v>
      </c>
      <c r="I66" s="114"/>
    </row>
    <row r="67" spans="1:9" ht="15">
      <c r="A67" s="135"/>
      <c r="B67" s="80"/>
      <c r="C67" s="7" t="s">
        <v>10</v>
      </c>
      <c r="D67" s="116"/>
      <c r="E67" s="14">
        <f t="shared" si="18"/>
        <v>6761.19</v>
      </c>
      <c r="F67" s="14">
        <f>F72+F77+F82+F87+F92+F97+F102+F107+F112+F117+F122+F127+F132+F137+F142+F147+F152+F157</f>
        <v>3661.2</v>
      </c>
      <c r="G67" s="14">
        <f>G72+G77+G82+G87+G92+G97+G102+G107+G112+G117+G122+G127+G132+G137+G142+G147+G152+G157</f>
        <v>3099.99</v>
      </c>
      <c r="H67" s="14">
        <f>H72+H77+H87+H92+H97+H102+H107+H112+H117+H122+H127+H132+H137+H142+H152+H157</f>
        <v>0</v>
      </c>
      <c r="I67" s="114"/>
    </row>
    <row r="68" spans="1:9" ht="15">
      <c r="A68" s="135"/>
      <c r="B68" s="80"/>
      <c r="C68" s="7" t="s">
        <v>11</v>
      </c>
      <c r="D68" s="116"/>
      <c r="E68" s="14">
        <f t="shared" si="18"/>
        <v>0</v>
      </c>
      <c r="F68" s="14">
        <f>F73+F78+F88+F93+F98+F103+F108+F113+F118+F123+F128+F133+F138+F143+F153+F158</f>
        <v>0</v>
      </c>
      <c r="G68" s="14">
        <f>G73+G78+G83+G88+G93+G98+G103+G108+G113+G118+G123+G128+G133+G138+G143+G148+G153+G158</f>
        <v>0</v>
      </c>
      <c r="H68" s="14">
        <f>H73+H78+H88+H93+H98+H103+H108+H113+H118+H123+H128+H133+H138+H143+H153+H158</f>
        <v>0</v>
      </c>
      <c r="I68" s="114"/>
    </row>
    <row r="69" spans="1:9" ht="26.25" customHeight="1">
      <c r="A69" s="135"/>
      <c r="B69" s="80"/>
      <c r="C69" s="7" t="s">
        <v>12</v>
      </c>
      <c r="D69" s="117"/>
      <c r="E69" s="14">
        <f t="shared" si="18"/>
        <v>86160.756</v>
      </c>
      <c r="F69" s="14">
        <f>+F74+F79+F84+F89+F94+F99+F104+F109+F114+F119+F124+F129+F134+F139+F144+F149+F154+F159</f>
        <v>34416.516</v>
      </c>
      <c r="G69" s="14">
        <f>G74+G79+G84+G89+G94+G99+G104+G109+G114+G119+G124+G129+G134+G139+G144+G149+G154+G159</f>
        <v>25502.849999999995</v>
      </c>
      <c r="H69" s="14">
        <f>H74+H89+H94+H99+H104+H109+H114+H119+H124+H129+H134+H139+H144+H154+H159+H79</f>
        <v>26241.390000000003</v>
      </c>
      <c r="I69" s="114"/>
    </row>
    <row r="70" spans="1:23" s="27" customFormat="1" ht="21.75" customHeight="1">
      <c r="A70" s="77" t="s">
        <v>16</v>
      </c>
      <c r="B70" s="72" t="s">
        <v>103</v>
      </c>
      <c r="C70" s="26" t="s">
        <v>8</v>
      </c>
      <c r="D70" s="50" t="s">
        <v>100</v>
      </c>
      <c r="E70" s="21">
        <f t="shared" si="18"/>
        <v>526.316</v>
      </c>
      <c r="F70" s="20">
        <f>SUM(F71:F74)</f>
        <v>526.316</v>
      </c>
      <c r="G70" s="21">
        <f>SUM(G71:G74)</f>
        <v>0</v>
      </c>
      <c r="H70" s="21">
        <f>SUM(H71:H74)</f>
        <v>0</v>
      </c>
      <c r="I70" s="68" t="s">
        <v>112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s="27" customFormat="1" ht="15">
      <c r="A71" s="77"/>
      <c r="B71" s="72"/>
      <c r="C71" s="26" t="s">
        <v>9</v>
      </c>
      <c r="D71" s="51"/>
      <c r="E71" s="21">
        <f t="shared" si="18"/>
        <v>0</v>
      </c>
      <c r="F71" s="20">
        <v>0</v>
      </c>
      <c r="G71" s="21">
        <v>0</v>
      </c>
      <c r="H71" s="21">
        <v>0</v>
      </c>
      <c r="I71" s="69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s="27" customFormat="1" ht="15">
      <c r="A72" s="77"/>
      <c r="B72" s="72"/>
      <c r="C72" s="26" t="s">
        <v>10</v>
      </c>
      <c r="D72" s="51"/>
      <c r="E72" s="21">
        <f t="shared" si="18"/>
        <v>500</v>
      </c>
      <c r="F72" s="20">
        <v>500</v>
      </c>
      <c r="G72" s="21">
        <v>0</v>
      </c>
      <c r="H72" s="21">
        <v>0</v>
      </c>
      <c r="I72" s="69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s="27" customFormat="1" ht="15">
      <c r="A73" s="77"/>
      <c r="B73" s="72"/>
      <c r="C73" s="26" t="s">
        <v>11</v>
      </c>
      <c r="D73" s="51"/>
      <c r="E73" s="21">
        <f t="shared" si="18"/>
        <v>0</v>
      </c>
      <c r="F73" s="20">
        <v>0</v>
      </c>
      <c r="G73" s="21">
        <v>0</v>
      </c>
      <c r="H73" s="21">
        <v>0</v>
      </c>
      <c r="I73" s="69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s="27" customFormat="1" ht="12.75" customHeight="1">
      <c r="A74" s="77"/>
      <c r="B74" s="72"/>
      <c r="C74" s="26" t="s">
        <v>12</v>
      </c>
      <c r="D74" s="52"/>
      <c r="E74" s="21">
        <f t="shared" si="18"/>
        <v>26.316</v>
      </c>
      <c r="F74" s="20">
        <v>26.316</v>
      </c>
      <c r="G74" s="21">
        <v>0</v>
      </c>
      <c r="H74" s="21">
        <v>0</v>
      </c>
      <c r="I74" s="86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s="27" customFormat="1" ht="15" customHeight="1">
      <c r="A75" s="77" t="s">
        <v>17</v>
      </c>
      <c r="B75" s="72" t="s">
        <v>104</v>
      </c>
      <c r="C75" s="26" t="s">
        <v>8</v>
      </c>
      <c r="D75" s="50" t="s">
        <v>100</v>
      </c>
      <c r="E75" s="21">
        <f t="shared" si="18"/>
        <v>315.79</v>
      </c>
      <c r="F75" s="20">
        <f>SUM(F76:F79)</f>
        <v>315.79</v>
      </c>
      <c r="G75" s="21">
        <f>SUM(G76:G79)</f>
        <v>0</v>
      </c>
      <c r="H75" s="21">
        <f>SUM(H76:H79)</f>
        <v>0</v>
      </c>
      <c r="I75" s="68" t="s">
        <v>112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s="27" customFormat="1" ht="15">
      <c r="A76" s="77"/>
      <c r="B76" s="72"/>
      <c r="C76" s="26" t="s">
        <v>9</v>
      </c>
      <c r="D76" s="51"/>
      <c r="E76" s="21">
        <f t="shared" si="18"/>
        <v>0</v>
      </c>
      <c r="F76" s="20">
        <v>0</v>
      </c>
      <c r="G76" s="21">
        <v>0</v>
      </c>
      <c r="H76" s="21">
        <v>0</v>
      </c>
      <c r="I76" s="69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s="27" customFormat="1" ht="15">
      <c r="A77" s="77"/>
      <c r="B77" s="72"/>
      <c r="C77" s="26" t="s">
        <v>10</v>
      </c>
      <c r="D77" s="51"/>
      <c r="E77" s="21">
        <f t="shared" si="18"/>
        <v>300</v>
      </c>
      <c r="F77" s="20">
        <v>300</v>
      </c>
      <c r="G77" s="21">
        <v>0</v>
      </c>
      <c r="H77" s="21">
        <v>0</v>
      </c>
      <c r="I77" s="69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s="27" customFormat="1" ht="15">
      <c r="A78" s="77"/>
      <c r="B78" s="72"/>
      <c r="C78" s="26" t="s">
        <v>11</v>
      </c>
      <c r="D78" s="51"/>
      <c r="E78" s="21">
        <f t="shared" si="18"/>
        <v>0</v>
      </c>
      <c r="F78" s="20">
        <v>0</v>
      </c>
      <c r="G78" s="21">
        <v>0</v>
      </c>
      <c r="H78" s="21">
        <v>0</v>
      </c>
      <c r="I78" s="69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s="27" customFormat="1" ht="29.25" customHeight="1">
      <c r="A79" s="77"/>
      <c r="B79" s="72"/>
      <c r="C79" s="26" t="s">
        <v>12</v>
      </c>
      <c r="D79" s="52"/>
      <c r="E79" s="21">
        <f t="shared" si="18"/>
        <v>15.79</v>
      </c>
      <c r="F79" s="20">
        <v>15.79</v>
      </c>
      <c r="G79" s="21">
        <v>0</v>
      </c>
      <c r="H79" s="21">
        <v>0</v>
      </c>
      <c r="I79" s="86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s="27" customFormat="1" ht="15" customHeight="1">
      <c r="A80" s="77" t="s">
        <v>47</v>
      </c>
      <c r="B80" s="72" t="s">
        <v>105</v>
      </c>
      <c r="C80" s="26" t="s">
        <v>8</v>
      </c>
      <c r="D80" s="50" t="s">
        <v>100</v>
      </c>
      <c r="E80" s="21">
        <f aca="true" t="shared" si="19" ref="E80:E84">SUM(F80:H80)</f>
        <v>1052.65</v>
      </c>
      <c r="F80" s="20">
        <f>SUM(F81:F84)</f>
        <v>1052.65</v>
      </c>
      <c r="G80" s="21">
        <f>SUM(G81:G84)</f>
        <v>0</v>
      </c>
      <c r="H80" s="21">
        <f>SUM(H81:H84)</f>
        <v>0</v>
      </c>
      <c r="I80" s="68" t="s">
        <v>112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s="27" customFormat="1" ht="15">
      <c r="A81" s="77"/>
      <c r="B81" s="72"/>
      <c r="C81" s="26" t="s">
        <v>9</v>
      </c>
      <c r="D81" s="51"/>
      <c r="E81" s="21">
        <f t="shared" si="19"/>
        <v>0</v>
      </c>
      <c r="F81" s="20">
        <v>0</v>
      </c>
      <c r="G81" s="21">
        <v>0</v>
      </c>
      <c r="H81" s="21">
        <v>0</v>
      </c>
      <c r="I81" s="69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s="27" customFormat="1" ht="15">
      <c r="A82" s="77"/>
      <c r="B82" s="72"/>
      <c r="C82" s="26" t="s">
        <v>10</v>
      </c>
      <c r="D82" s="51"/>
      <c r="E82" s="21">
        <f t="shared" si="19"/>
        <v>1000</v>
      </c>
      <c r="F82" s="20">
        <v>1000</v>
      </c>
      <c r="G82" s="21">
        <v>0</v>
      </c>
      <c r="H82" s="21">
        <v>0</v>
      </c>
      <c r="I82" s="69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s="27" customFormat="1" ht="15">
      <c r="A83" s="77"/>
      <c r="B83" s="72"/>
      <c r="C83" s="26" t="s">
        <v>11</v>
      </c>
      <c r="D83" s="51"/>
      <c r="E83" s="21">
        <f t="shared" si="19"/>
        <v>0</v>
      </c>
      <c r="F83" s="20">
        <v>0</v>
      </c>
      <c r="G83" s="21">
        <v>0</v>
      </c>
      <c r="H83" s="21">
        <v>0</v>
      </c>
      <c r="I83" s="69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s="27" customFormat="1" ht="31.5" customHeight="1">
      <c r="A84" s="77"/>
      <c r="B84" s="72"/>
      <c r="C84" s="26" t="s">
        <v>12</v>
      </c>
      <c r="D84" s="52"/>
      <c r="E84" s="21">
        <f t="shared" si="19"/>
        <v>52.65</v>
      </c>
      <c r="F84" s="20">
        <v>52.65</v>
      </c>
      <c r="G84" s="21">
        <v>0</v>
      </c>
      <c r="H84" s="21">
        <v>0</v>
      </c>
      <c r="I84" s="86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9" ht="32.25" customHeight="1" hidden="1">
      <c r="A85" s="141"/>
      <c r="B85" s="89" t="s">
        <v>49</v>
      </c>
      <c r="C85" s="18" t="s">
        <v>8</v>
      </c>
      <c r="D85" s="92" t="s">
        <v>100</v>
      </c>
      <c r="E85" s="19">
        <f t="shared" si="18"/>
        <v>0</v>
      </c>
      <c r="F85" s="19">
        <f>SUM(F86:F89)</f>
        <v>0</v>
      </c>
      <c r="G85" s="19">
        <f>SUM(G86:G89)</f>
        <v>0</v>
      </c>
      <c r="H85" s="19">
        <f>SUM(H86:H89)</f>
        <v>0</v>
      </c>
      <c r="I85" s="171" t="s">
        <v>20</v>
      </c>
    </row>
    <row r="86" spans="1:9" ht="15" hidden="1">
      <c r="A86" s="142"/>
      <c r="B86" s="90"/>
      <c r="C86" s="18" t="s">
        <v>9</v>
      </c>
      <c r="D86" s="93"/>
      <c r="E86" s="19">
        <f t="shared" si="18"/>
        <v>0</v>
      </c>
      <c r="F86" s="19">
        <v>0</v>
      </c>
      <c r="G86" s="19">
        <v>0</v>
      </c>
      <c r="H86" s="19">
        <v>0</v>
      </c>
      <c r="I86" s="172"/>
    </row>
    <row r="87" spans="1:9" ht="15" hidden="1">
      <c r="A87" s="142"/>
      <c r="B87" s="90"/>
      <c r="C87" s="18" t="s">
        <v>10</v>
      </c>
      <c r="D87" s="93"/>
      <c r="E87" s="19">
        <f t="shared" si="18"/>
        <v>0</v>
      </c>
      <c r="F87" s="19"/>
      <c r="G87" s="19">
        <v>0</v>
      </c>
      <c r="H87" s="19">
        <v>0</v>
      </c>
      <c r="I87" s="172"/>
    </row>
    <row r="88" spans="1:9" ht="15" hidden="1">
      <c r="A88" s="142"/>
      <c r="B88" s="90"/>
      <c r="C88" s="18" t="s">
        <v>11</v>
      </c>
      <c r="D88" s="93"/>
      <c r="E88" s="19">
        <f t="shared" si="18"/>
        <v>0</v>
      </c>
      <c r="F88" s="19">
        <v>0</v>
      </c>
      <c r="G88" s="19">
        <v>0</v>
      </c>
      <c r="H88" s="19">
        <v>0</v>
      </c>
      <c r="I88" s="172"/>
    </row>
    <row r="89" spans="1:9" ht="15" hidden="1">
      <c r="A89" s="143"/>
      <c r="B89" s="91"/>
      <c r="C89" s="18" t="s">
        <v>12</v>
      </c>
      <c r="D89" s="94"/>
      <c r="E89" s="19">
        <f t="shared" si="18"/>
        <v>0</v>
      </c>
      <c r="F89" s="19"/>
      <c r="G89" s="19">
        <v>0</v>
      </c>
      <c r="H89" s="19">
        <v>0</v>
      </c>
      <c r="I89" s="173"/>
    </row>
    <row r="90" spans="1:23" s="27" customFormat="1" ht="15" customHeight="1">
      <c r="A90" s="77" t="s">
        <v>48</v>
      </c>
      <c r="B90" s="47" t="s">
        <v>51</v>
      </c>
      <c r="C90" s="26" t="s">
        <v>8</v>
      </c>
      <c r="D90" s="50" t="s">
        <v>100</v>
      </c>
      <c r="E90" s="21">
        <f t="shared" si="18"/>
        <v>43392.68</v>
      </c>
      <c r="F90" s="21">
        <f>SUM(F91:F94)</f>
        <v>13993.01</v>
      </c>
      <c r="G90" s="21">
        <f>SUM(G91:G94)</f>
        <v>14350.99</v>
      </c>
      <c r="H90" s="21">
        <f>SUM(H91:H94)</f>
        <v>15048.68</v>
      </c>
      <c r="I90" s="53" t="s">
        <v>27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s="27" customFormat="1" ht="15">
      <c r="A91" s="77"/>
      <c r="B91" s="48"/>
      <c r="C91" s="26" t="s">
        <v>9</v>
      </c>
      <c r="D91" s="51"/>
      <c r="E91" s="21">
        <f aca="true" t="shared" si="20" ref="E91:E124">SUM(F91:H91)</f>
        <v>0</v>
      </c>
      <c r="F91" s="21">
        <v>0</v>
      </c>
      <c r="G91" s="21">
        <v>0</v>
      </c>
      <c r="H91" s="21">
        <v>0</v>
      </c>
      <c r="I91" s="53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s="27" customFormat="1" ht="15">
      <c r="A92" s="77"/>
      <c r="B92" s="48"/>
      <c r="C92" s="26" t="s">
        <v>10</v>
      </c>
      <c r="D92" s="51"/>
      <c r="E92" s="21">
        <f t="shared" si="20"/>
        <v>0</v>
      </c>
      <c r="F92" s="21">
        <v>0</v>
      </c>
      <c r="G92" s="21">
        <v>0</v>
      </c>
      <c r="H92" s="21">
        <v>0</v>
      </c>
      <c r="I92" s="53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s="27" customFormat="1" ht="15">
      <c r="A93" s="77"/>
      <c r="B93" s="48"/>
      <c r="C93" s="26" t="s">
        <v>11</v>
      </c>
      <c r="D93" s="51"/>
      <c r="E93" s="21">
        <f t="shared" si="20"/>
        <v>0</v>
      </c>
      <c r="F93" s="21">
        <v>0</v>
      </c>
      <c r="G93" s="21">
        <v>0</v>
      </c>
      <c r="H93" s="21">
        <v>0</v>
      </c>
      <c r="I93" s="5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s="27" customFormat="1" ht="15">
      <c r="A94" s="77"/>
      <c r="B94" s="49"/>
      <c r="C94" s="26" t="s">
        <v>12</v>
      </c>
      <c r="D94" s="52"/>
      <c r="E94" s="21">
        <f t="shared" si="20"/>
        <v>43392.68</v>
      </c>
      <c r="F94" s="21">
        <v>13993.01</v>
      </c>
      <c r="G94" s="21">
        <v>14350.99</v>
      </c>
      <c r="H94" s="21">
        <v>15048.68</v>
      </c>
      <c r="I94" s="53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s="27" customFormat="1" ht="15" customHeight="1">
      <c r="A95" s="77" t="s">
        <v>50</v>
      </c>
      <c r="B95" s="47" t="s">
        <v>52</v>
      </c>
      <c r="C95" s="26" t="s">
        <v>8</v>
      </c>
      <c r="D95" s="50" t="s">
        <v>100</v>
      </c>
      <c r="E95" s="21">
        <f t="shared" si="20"/>
        <v>1028.76</v>
      </c>
      <c r="F95" s="21">
        <f>SUM(F96:F99)</f>
        <v>696</v>
      </c>
      <c r="G95" s="21">
        <f>SUM(G96:G99)</f>
        <v>158.56</v>
      </c>
      <c r="H95" s="21">
        <f>SUM(H96:H99)</f>
        <v>174.2</v>
      </c>
      <c r="I95" s="68" t="s">
        <v>28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s="27" customFormat="1" ht="15">
      <c r="A96" s="77"/>
      <c r="B96" s="48"/>
      <c r="C96" s="26" t="s">
        <v>9</v>
      </c>
      <c r="D96" s="51"/>
      <c r="E96" s="21">
        <f t="shared" si="20"/>
        <v>0</v>
      </c>
      <c r="F96" s="21">
        <v>0</v>
      </c>
      <c r="G96" s="21">
        <v>0</v>
      </c>
      <c r="H96" s="21">
        <v>0</v>
      </c>
      <c r="I96" s="69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s="27" customFormat="1" ht="15">
      <c r="A97" s="77"/>
      <c r="B97" s="48"/>
      <c r="C97" s="26" t="s">
        <v>10</v>
      </c>
      <c r="D97" s="51"/>
      <c r="E97" s="21">
        <f t="shared" si="20"/>
        <v>0</v>
      </c>
      <c r="F97" s="21">
        <v>0</v>
      </c>
      <c r="G97" s="21">
        <v>0</v>
      </c>
      <c r="H97" s="21">
        <v>0</v>
      </c>
      <c r="I97" s="69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s="27" customFormat="1" ht="15">
      <c r="A98" s="77"/>
      <c r="B98" s="48"/>
      <c r="C98" s="26" t="s">
        <v>11</v>
      </c>
      <c r="D98" s="51"/>
      <c r="E98" s="21">
        <f t="shared" si="20"/>
        <v>0</v>
      </c>
      <c r="F98" s="21">
        <v>0</v>
      </c>
      <c r="G98" s="21">
        <v>0</v>
      </c>
      <c r="H98" s="21">
        <v>0</v>
      </c>
      <c r="I98" s="69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s="27" customFormat="1" ht="15">
      <c r="A99" s="77"/>
      <c r="B99" s="49"/>
      <c r="C99" s="26" t="s">
        <v>12</v>
      </c>
      <c r="D99" s="52"/>
      <c r="E99" s="21">
        <f t="shared" si="20"/>
        <v>1028.76</v>
      </c>
      <c r="F99" s="21">
        <v>696</v>
      </c>
      <c r="G99" s="21">
        <v>158.56</v>
      </c>
      <c r="H99" s="21">
        <v>174.2</v>
      </c>
      <c r="I99" s="86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s="27" customFormat="1" ht="15" customHeight="1">
      <c r="A100" s="77" t="s">
        <v>53</v>
      </c>
      <c r="B100" s="47" t="s">
        <v>54</v>
      </c>
      <c r="C100" s="26" t="s">
        <v>8</v>
      </c>
      <c r="D100" s="50" t="s">
        <v>100</v>
      </c>
      <c r="E100" s="21">
        <f t="shared" si="20"/>
        <v>266.53</v>
      </c>
      <c r="F100" s="21">
        <f>SUM(F101:F104)</f>
        <v>72</v>
      </c>
      <c r="G100" s="21">
        <f>SUM(G101:G104)</f>
        <v>93.97</v>
      </c>
      <c r="H100" s="21">
        <f>SUM(H101:H104)</f>
        <v>100.56</v>
      </c>
      <c r="I100" s="68" t="s">
        <v>113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s="27" customFormat="1" ht="15">
      <c r="A101" s="77"/>
      <c r="B101" s="48"/>
      <c r="C101" s="26" t="s">
        <v>9</v>
      </c>
      <c r="D101" s="51"/>
      <c r="E101" s="21">
        <f t="shared" si="20"/>
        <v>0</v>
      </c>
      <c r="F101" s="21">
        <v>0</v>
      </c>
      <c r="G101" s="21">
        <v>0</v>
      </c>
      <c r="H101" s="21">
        <v>0</v>
      </c>
      <c r="I101" s="69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s="27" customFormat="1" ht="15">
      <c r="A102" s="77"/>
      <c r="B102" s="48"/>
      <c r="C102" s="26" t="s">
        <v>10</v>
      </c>
      <c r="D102" s="51"/>
      <c r="E102" s="21">
        <f t="shared" si="20"/>
        <v>0</v>
      </c>
      <c r="F102" s="21">
        <v>0</v>
      </c>
      <c r="G102" s="21">
        <v>0</v>
      </c>
      <c r="H102" s="21">
        <v>0</v>
      </c>
      <c r="I102" s="69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s="27" customFormat="1" ht="15">
      <c r="A103" s="77"/>
      <c r="B103" s="48"/>
      <c r="C103" s="26" t="s">
        <v>11</v>
      </c>
      <c r="D103" s="51"/>
      <c r="E103" s="21">
        <f t="shared" si="20"/>
        <v>0</v>
      </c>
      <c r="F103" s="21">
        <v>0</v>
      </c>
      <c r="G103" s="21">
        <v>0</v>
      </c>
      <c r="H103" s="21">
        <v>0</v>
      </c>
      <c r="I103" s="69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s="27" customFormat="1" ht="15">
      <c r="A104" s="77"/>
      <c r="B104" s="49"/>
      <c r="C104" s="26" t="s">
        <v>12</v>
      </c>
      <c r="D104" s="52"/>
      <c r="E104" s="21">
        <f t="shared" si="20"/>
        <v>266.53</v>
      </c>
      <c r="F104" s="21">
        <v>72</v>
      </c>
      <c r="G104" s="21">
        <v>93.97</v>
      </c>
      <c r="H104" s="21">
        <v>100.56</v>
      </c>
      <c r="I104" s="86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s="27" customFormat="1" ht="15" customHeight="1">
      <c r="A105" s="77" t="s">
        <v>55</v>
      </c>
      <c r="B105" s="47" t="s">
        <v>108</v>
      </c>
      <c r="C105" s="26" t="s">
        <v>8</v>
      </c>
      <c r="D105" s="50" t="s">
        <v>100</v>
      </c>
      <c r="E105" s="21">
        <f t="shared" si="20"/>
        <v>13271</v>
      </c>
      <c r="F105" s="21">
        <f>SUM(F106:F109)</f>
        <v>4009</v>
      </c>
      <c r="G105" s="21">
        <f>SUM(G106:G109)</f>
        <v>4410</v>
      </c>
      <c r="H105" s="21">
        <f>SUM(H106:H109)</f>
        <v>4852</v>
      </c>
      <c r="I105" s="53" t="s">
        <v>20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s="27" customFormat="1" ht="15">
      <c r="A106" s="77"/>
      <c r="B106" s="48"/>
      <c r="C106" s="26" t="s">
        <v>9</v>
      </c>
      <c r="D106" s="51"/>
      <c r="E106" s="21">
        <f t="shared" si="20"/>
        <v>0</v>
      </c>
      <c r="F106" s="21">
        <v>0</v>
      </c>
      <c r="G106" s="21">
        <v>0</v>
      </c>
      <c r="H106" s="21">
        <v>0</v>
      </c>
      <c r="I106" s="53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s="27" customFormat="1" ht="15">
      <c r="A107" s="77"/>
      <c r="B107" s="48"/>
      <c r="C107" s="26" t="s">
        <v>10</v>
      </c>
      <c r="D107" s="51"/>
      <c r="E107" s="21">
        <f t="shared" si="20"/>
        <v>0</v>
      </c>
      <c r="F107" s="21">
        <v>0</v>
      </c>
      <c r="G107" s="21">
        <v>0</v>
      </c>
      <c r="H107" s="21">
        <v>0</v>
      </c>
      <c r="I107" s="53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s="27" customFormat="1" ht="15">
      <c r="A108" s="77"/>
      <c r="B108" s="48"/>
      <c r="C108" s="26" t="s">
        <v>11</v>
      </c>
      <c r="D108" s="51"/>
      <c r="E108" s="21">
        <f t="shared" si="20"/>
        <v>0</v>
      </c>
      <c r="F108" s="21">
        <v>0</v>
      </c>
      <c r="G108" s="21">
        <v>0</v>
      </c>
      <c r="H108" s="21">
        <v>0</v>
      </c>
      <c r="I108" s="53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s="27" customFormat="1" ht="15">
      <c r="A109" s="77"/>
      <c r="B109" s="49"/>
      <c r="C109" s="26" t="s">
        <v>12</v>
      </c>
      <c r="D109" s="52"/>
      <c r="E109" s="21">
        <f t="shared" si="20"/>
        <v>13271</v>
      </c>
      <c r="F109" s="21">
        <v>4009</v>
      </c>
      <c r="G109" s="21">
        <v>4410</v>
      </c>
      <c r="H109" s="21">
        <v>4852</v>
      </c>
      <c r="I109" s="53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s="27" customFormat="1" ht="15" customHeight="1">
      <c r="A110" s="77" t="s">
        <v>56</v>
      </c>
      <c r="B110" s="47" t="s">
        <v>58</v>
      </c>
      <c r="C110" s="26" t="s">
        <v>8</v>
      </c>
      <c r="D110" s="50" t="s">
        <v>100</v>
      </c>
      <c r="E110" s="21">
        <f t="shared" si="20"/>
        <v>14.4</v>
      </c>
      <c r="F110" s="21">
        <f>SUM(F111:F114)</f>
        <v>14.4</v>
      </c>
      <c r="G110" s="21">
        <f aca="true" t="shared" si="21" ref="G110:H110">SUM(G111:G114)</f>
        <v>0</v>
      </c>
      <c r="H110" s="21">
        <f t="shared" si="21"/>
        <v>0</v>
      </c>
      <c r="I110" s="53" t="s">
        <v>26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s="27" customFormat="1" ht="15">
      <c r="A111" s="77"/>
      <c r="B111" s="48"/>
      <c r="C111" s="26" t="s">
        <v>9</v>
      </c>
      <c r="D111" s="51"/>
      <c r="E111" s="21">
        <f t="shared" si="20"/>
        <v>0</v>
      </c>
      <c r="F111" s="21">
        <v>0</v>
      </c>
      <c r="G111" s="21">
        <v>0</v>
      </c>
      <c r="H111" s="21">
        <v>0</v>
      </c>
      <c r="I111" s="53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s="27" customFormat="1" ht="15">
      <c r="A112" s="77"/>
      <c r="B112" s="48"/>
      <c r="C112" s="26" t="s">
        <v>10</v>
      </c>
      <c r="D112" s="51"/>
      <c r="E112" s="21">
        <f t="shared" si="20"/>
        <v>0</v>
      </c>
      <c r="F112" s="21">
        <v>0</v>
      </c>
      <c r="G112" s="21">
        <v>0</v>
      </c>
      <c r="H112" s="21">
        <v>0</v>
      </c>
      <c r="I112" s="53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s="27" customFormat="1" ht="15">
      <c r="A113" s="77"/>
      <c r="B113" s="48"/>
      <c r="C113" s="26" t="s">
        <v>11</v>
      </c>
      <c r="D113" s="51"/>
      <c r="E113" s="21">
        <f t="shared" si="20"/>
        <v>0</v>
      </c>
      <c r="F113" s="21">
        <v>0</v>
      </c>
      <c r="G113" s="21">
        <v>0</v>
      </c>
      <c r="H113" s="21">
        <v>0</v>
      </c>
      <c r="I113" s="5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s="27" customFormat="1" ht="15">
      <c r="A114" s="77"/>
      <c r="B114" s="49"/>
      <c r="C114" s="26" t="s">
        <v>12</v>
      </c>
      <c r="D114" s="52"/>
      <c r="E114" s="21">
        <f t="shared" si="20"/>
        <v>14.4</v>
      </c>
      <c r="F114" s="21">
        <v>14.4</v>
      </c>
      <c r="G114" s="21">
        <v>0</v>
      </c>
      <c r="H114" s="21">
        <v>0</v>
      </c>
      <c r="I114" s="53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s="27" customFormat="1" ht="15" customHeight="1">
      <c r="A115" s="77" t="s">
        <v>57</v>
      </c>
      <c r="B115" s="47" t="s">
        <v>60</v>
      </c>
      <c r="C115" s="26" t="s">
        <v>8</v>
      </c>
      <c r="D115" s="50" t="s">
        <v>100</v>
      </c>
      <c r="E115" s="21">
        <f t="shared" si="20"/>
        <v>8136.69</v>
      </c>
      <c r="F115" s="21">
        <f>SUM(F116:F119)</f>
        <v>4930.21</v>
      </c>
      <c r="G115" s="21">
        <f>SUM(G116:G119)</f>
        <v>1563.85</v>
      </c>
      <c r="H115" s="21">
        <f>SUM(H116:H119)</f>
        <v>1642.63</v>
      </c>
      <c r="I115" s="53" t="s">
        <v>26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s="27" customFormat="1" ht="15">
      <c r="A116" s="77"/>
      <c r="B116" s="48"/>
      <c r="C116" s="26" t="s">
        <v>9</v>
      </c>
      <c r="D116" s="51"/>
      <c r="E116" s="21">
        <f t="shared" si="20"/>
        <v>0</v>
      </c>
      <c r="F116" s="21">
        <v>0</v>
      </c>
      <c r="G116" s="21">
        <v>0</v>
      </c>
      <c r="H116" s="21">
        <v>0</v>
      </c>
      <c r="I116" s="53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s="27" customFormat="1" ht="15">
      <c r="A117" s="77"/>
      <c r="B117" s="48"/>
      <c r="C117" s="26" t="s">
        <v>10</v>
      </c>
      <c r="D117" s="51"/>
      <c r="E117" s="21">
        <f t="shared" si="20"/>
        <v>0</v>
      </c>
      <c r="F117" s="21">
        <v>0</v>
      </c>
      <c r="G117" s="21">
        <v>0</v>
      </c>
      <c r="H117" s="21">
        <v>0</v>
      </c>
      <c r="I117" s="53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s="27" customFormat="1" ht="15">
      <c r="A118" s="77"/>
      <c r="B118" s="48"/>
      <c r="C118" s="26" t="s">
        <v>11</v>
      </c>
      <c r="D118" s="51"/>
      <c r="E118" s="21">
        <f t="shared" si="20"/>
        <v>0</v>
      </c>
      <c r="F118" s="21">
        <v>0</v>
      </c>
      <c r="G118" s="21">
        <v>0</v>
      </c>
      <c r="H118" s="21">
        <v>0</v>
      </c>
      <c r="I118" s="53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s="27" customFormat="1" ht="15">
      <c r="A119" s="77"/>
      <c r="B119" s="49"/>
      <c r="C119" s="26" t="s">
        <v>12</v>
      </c>
      <c r="D119" s="52"/>
      <c r="E119" s="21">
        <f t="shared" si="20"/>
        <v>8136.69</v>
      </c>
      <c r="F119" s="21">
        <v>4930.21</v>
      </c>
      <c r="G119" s="21">
        <v>1563.85</v>
      </c>
      <c r="H119" s="21">
        <v>1642.63</v>
      </c>
      <c r="I119" s="53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s="27" customFormat="1" ht="15" customHeight="1">
      <c r="A120" s="77" t="s">
        <v>59</v>
      </c>
      <c r="B120" s="47" t="s">
        <v>109</v>
      </c>
      <c r="C120" s="26" t="s">
        <v>8</v>
      </c>
      <c r="D120" s="50" t="s">
        <v>100</v>
      </c>
      <c r="E120" s="21">
        <f t="shared" si="20"/>
        <v>4100</v>
      </c>
      <c r="F120" s="21">
        <f>SUM(F121:F124)</f>
        <v>700</v>
      </c>
      <c r="G120" s="21">
        <f>SUM(G121:G124)</f>
        <v>1800</v>
      </c>
      <c r="H120" s="21">
        <f>SUM(H121:H124)</f>
        <v>1600</v>
      </c>
      <c r="I120" s="53" t="s">
        <v>20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s="27" customFormat="1" ht="15">
      <c r="A121" s="77"/>
      <c r="B121" s="48"/>
      <c r="C121" s="26" t="s">
        <v>9</v>
      </c>
      <c r="D121" s="51"/>
      <c r="E121" s="21">
        <f t="shared" si="20"/>
        <v>0</v>
      </c>
      <c r="F121" s="21">
        <v>0</v>
      </c>
      <c r="G121" s="21">
        <v>0</v>
      </c>
      <c r="H121" s="21">
        <v>0</v>
      </c>
      <c r="I121" s="53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s="27" customFormat="1" ht="15">
      <c r="A122" s="77"/>
      <c r="B122" s="48"/>
      <c r="C122" s="26" t="s">
        <v>10</v>
      </c>
      <c r="D122" s="51"/>
      <c r="E122" s="21">
        <f t="shared" si="20"/>
        <v>0</v>
      </c>
      <c r="F122" s="21">
        <v>0</v>
      </c>
      <c r="G122" s="21">
        <v>0</v>
      </c>
      <c r="H122" s="21">
        <v>0</v>
      </c>
      <c r="I122" s="53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s="27" customFormat="1" ht="15">
      <c r="A123" s="77"/>
      <c r="B123" s="48"/>
      <c r="C123" s="26" t="s">
        <v>11</v>
      </c>
      <c r="D123" s="51"/>
      <c r="E123" s="21">
        <f t="shared" si="20"/>
        <v>0</v>
      </c>
      <c r="F123" s="21">
        <v>0</v>
      </c>
      <c r="G123" s="21">
        <v>0</v>
      </c>
      <c r="H123" s="21">
        <v>0</v>
      </c>
      <c r="I123" s="5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s="27" customFormat="1" ht="15">
      <c r="A124" s="77"/>
      <c r="B124" s="49"/>
      <c r="C124" s="26" t="s">
        <v>12</v>
      </c>
      <c r="D124" s="52"/>
      <c r="E124" s="21">
        <f t="shared" si="20"/>
        <v>4100</v>
      </c>
      <c r="F124" s="21">
        <v>700</v>
      </c>
      <c r="G124" s="21">
        <v>1800</v>
      </c>
      <c r="H124" s="21">
        <v>1600</v>
      </c>
      <c r="I124" s="53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s="27" customFormat="1" ht="15" customHeight="1">
      <c r="A125" s="77" t="s">
        <v>61</v>
      </c>
      <c r="B125" s="47" t="s">
        <v>98</v>
      </c>
      <c r="C125" s="26" t="s">
        <v>8</v>
      </c>
      <c r="D125" s="50" t="s">
        <v>100</v>
      </c>
      <c r="E125" s="21">
        <f aca="true" t="shared" si="22" ref="E125:E160">SUM(F125:H125)</f>
        <v>24.2</v>
      </c>
      <c r="F125" s="21">
        <f>SUM(F126:F129)</f>
        <v>24.2</v>
      </c>
      <c r="G125" s="21">
        <f>SUM(G126:G129)</f>
        <v>0</v>
      </c>
      <c r="H125" s="21">
        <f>SUM(H126:H129)</f>
        <v>0</v>
      </c>
      <c r="I125" s="53" t="s">
        <v>20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s="27" customFormat="1" ht="15">
      <c r="A126" s="77"/>
      <c r="B126" s="48"/>
      <c r="C126" s="26" t="s">
        <v>9</v>
      </c>
      <c r="D126" s="51"/>
      <c r="E126" s="21">
        <f t="shared" si="22"/>
        <v>0</v>
      </c>
      <c r="F126" s="21">
        <v>0</v>
      </c>
      <c r="G126" s="21">
        <v>0</v>
      </c>
      <c r="H126" s="21">
        <v>0</v>
      </c>
      <c r="I126" s="53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s="27" customFormat="1" ht="15">
      <c r="A127" s="77"/>
      <c r="B127" s="48"/>
      <c r="C127" s="26" t="s">
        <v>10</v>
      </c>
      <c r="D127" s="51"/>
      <c r="E127" s="21">
        <f t="shared" si="22"/>
        <v>0</v>
      </c>
      <c r="F127" s="21">
        <v>0</v>
      </c>
      <c r="G127" s="21">
        <v>0</v>
      </c>
      <c r="H127" s="21">
        <v>0</v>
      </c>
      <c r="I127" s="53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s="27" customFormat="1" ht="15">
      <c r="A128" s="77"/>
      <c r="B128" s="48"/>
      <c r="C128" s="26" t="s">
        <v>11</v>
      </c>
      <c r="D128" s="51"/>
      <c r="E128" s="21">
        <f t="shared" si="22"/>
        <v>0</v>
      </c>
      <c r="F128" s="21">
        <v>0</v>
      </c>
      <c r="G128" s="21">
        <v>0</v>
      </c>
      <c r="H128" s="21">
        <v>0</v>
      </c>
      <c r="I128" s="53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s="27" customFormat="1" ht="15">
      <c r="A129" s="77"/>
      <c r="B129" s="49"/>
      <c r="C129" s="26" t="s">
        <v>12</v>
      </c>
      <c r="D129" s="52"/>
      <c r="E129" s="21">
        <f t="shared" si="22"/>
        <v>24.2</v>
      </c>
      <c r="F129" s="21">
        <v>24.2</v>
      </c>
      <c r="G129" s="21">
        <v>0</v>
      </c>
      <c r="H129" s="21">
        <v>0</v>
      </c>
      <c r="I129" s="53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s="27" customFormat="1" ht="15" customHeight="1">
      <c r="A130" s="46" t="s">
        <v>62</v>
      </c>
      <c r="B130" s="47" t="s">
        <v>63</v>
      </c>
      <c r="C130" s="26" t="s">
        <v>8</v>
      </c>
      <c r="D130" s="50" t="s">
        <v>100</v>
      </c>
      <c r="E130" s="21">
        <f t="shared" si="22"/>
        <v>5050</v>
      </c>
      <c r="F130" s="21">
        <f>SUM(F131:F134)</f>
        <v>3350</v>
      </c>
      <c r="G130" s="21">
        <f>SUM(G131:G134)</f>
        <v>900</v>
      </c>
      <c r="H130" s="21">
        <f>SUM(H131:H134)</f>
        <v>800</v>
      </c>
      <c r="I130" s="53" t="s">
        <v>20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s="27" customFormat="1" ht="15">
      <c r="A131" s="46"/>
      <c r="B131" s="48"/>
      <c r="C131" s="26" t="s">
        <v>9</v>
      </c>
      <c r="D131" s="51"/>
      <c r="E131" s="21">
        <f t="shared" si="22"/>
        <v>0</v>
      </c>
      <c r="F131" s="21">
        <v>0</v>
      </c>
      <c r="G131" s="21">
        <v>0</v>
      </c>
      <c r="H131" s="21">
        <v>0</v>
      </c>
      <c r="I131" s="53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s="27" customFormat="1" ht="15">
      <c r="A132" s="46"/>
      <c r="B132" s="48"/>
      <c r="C132" s="26" t="s">
        <v>10</v>
      </c>
      <c r="D132" s="51"/>
      <c r="E132" s="21">
        <f t="shared" si="22"/>
        <v>0</v>
      </c>
      <c r="F132" s="21">
        <v>0</v>
      </c>
      <c r="G132" s="21">
        <v>0</v>
      </c>
      <c r="H132" s="21">
        <v>0</v>
      </c>
      <c r="I132" s="53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s="27" customFormat="1" ht="15">
      <c r="A133" s="46"/>
      <c r="B133" s="48"/>
      <c r="C133" s="26" t="s">
        <v>11</v>
      </c>
      <c r="D133" s="51"/>
      <c r="E133" s="21">
        <f t="shared" si="22"/>
        <v>0</v>
      </c>
      <c r="F133" s="21">
        <v>0</v>
      </c>
      <c r="G133" s="21">
        <v>0</v>
      </c>
      <c r="H133" s="21">
        <v>0</v>
      </c>
      <c r="I133" s="5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s="27" customFormat="1" ht="15">
      <c r="A134" s="46"/>
      <c r="B134" s="49"/>
      <c r="C134" s="26" t="s">
        <v>12</v>
      </c>
      <c r="D134" s="52"/>
      <c r="E134" s="21">
        <f t="shared" si="22"/>
        <v>5050</v>
      </c>
      <c r="F134" s="21">
        <v>3350</v>
      </c>
      <c r="G134" s="21">
        <v>900</v>
      </c>
      <c r="H134" s="21">
        <v>800</v>
      </c>
      <c r="I134" s="53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s="27" customFormat="1" ht="15" customHeight="1">
      <c r="A135" s="46" t="s">
        <v>64</v>
      </c>
      <c r="B135" s="47" t="s">
        <v>66</v>
      </c>
      <c r="C135" s="26" t="s">
        <v>8</v>
      </c>
      <c r="D135" s="50" t="s">
        <v>100</v>
      </c>
      <c r="E135" s="21">
        <f t="shared" si="22"/>
        <v>3975.61</v>
      </c>
      <c r="F135" s="21">
        <f>SUM(F136:F139)</f>
        <v>0</v>
      </c>
      <c r="G135" s="21">
        <f>SUM(G136:G139)</f>
        <v>3975.61</v>
      </c>
      <c r="H135" s="21">
        <f>SUM(H136:H139)</f>
        <v>0</v>
      </c>
      <c r="I135" s="53" t="s">
        <v>28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s="27" customFormat="1" ht="15">
      <c r="A136" s="46"/>
      <c r="B136" s="48"/>
      <c r="C136" s="26" t="s">
        <v>9</v>
      </c>
      <c r="D136" s="51"/>
      <c r="E136" s="21">
        <f t="shared" si="22"/>
        <v>517.82</v>
      </c>
      <c r="F136" s="21">
        <v>0</v>
      </c>
      <c r="G136" s="21">
        <v>517.82</v>
      </c>
      <c r="H136" s="21">
        <v>0</v>
      </c>
      <c r="I136" s="53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s="27" customFormat="1" ht="15">
      <c r="A137" s="46"/>
      <c r="B137" s="48"/>
      <c r="C137" s="26" t="s">
        <v>10</v>
      </c>
      <c r="D137" s="51"/>
      <c r="E137" s="21">
        <f t="shared" si="22"/>
        <v>3099.99</v>
      </c>
      <c r="F137" s="21">
        <v>0</v>
      </c>
      <c r="G137" s="21">
        <v>3099.99</v>
      </c>
      <c r="H137" s="21">
        <v>0</v>
      </c>
      <c r="I137" s="53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s="27" customFormat="1" ht="15">
      <c r="A138" s="46"/>
      <c r="B138" s="48"/>
      <c r="C138" s="26" t="s">
        <v>11</v>
      </c>
      <c r="D138" s="51"/>
      <c r="E138" s="21">
        <f t="shared" si="22"/>
        <v>0</v>
      </c>
      <c r="F138" s="21">
        <v>0</v>
      </c>
      <c r="G138" s="21">
        <v>0</v>
      </c>
      <c r="H138" s="21">
        <v>0</v>
      </c>
      <c r="I138" s="53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s="27" customFormat="1" ht="15">
      <c r="A139" s="46"/>
      <c r="B139" s="49"/>
      <c r="C139" s="26" t="s">
        <v>12</v>
      </c>
      <c r="D139" s="52"/>
      <c r="E139" s="21">
        <f t="shared" si="22"/>
        <v>357.8</v>
      </c>
      <c r="F139" s="21">
        <v>0</v>
      </c>
      <c r="G139" s="21">
        <v>357.8</v>
      </c>
      <c r="H139" s="21">
        <v>0</v>
      </c>
      <c r="I139" s="53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s="27" customFormat="1" ht="15" customHeight="1">
      <c r="A140" s="46" t="s">
        <v>65</v>
      </c>
      <c r="B140" s="47" t="s">
        <v>68</v>
      </c>
      <c r="C140" s="26" t="s">
        <v>8</v>
      </c>
      <c r="D140" s="50" t="s">
        <v>100</v>
      </c>
      <c r="E140" s="21">
        <f t="shared" si="22"/>
        <v>5587.48</v>
      </c>
      <c r="F140" s="21">
        <f>SUM(F141:F144)</f>
        <v>1696.48</v>
      </c>
      <c r="G140" s="21">
        <f>SUM(G141:G144)</f>
        <v>1867.68</v>
      </c>
      <c r="H140" s="21">
        <f>SUM(H141:H144)</f>
        <v>2023.32</v>
      </c>
      <c r="I140" s="53" t="s">
        <v>28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s="27" customFormat="1" ht="15">
      <c r="A141" s="46"/>
      <c r="B141" s="48"/>
      <c r="C141" s="26" t="s">
        <v>9</v>
      </c>
      <c r="D141" s="51"/>
      <c r="E141" s="21">
        <f t="shared" si="22"/>
        <v>0</v>
      </c>
      <c r="F141" s="21">
        <v>0</v>
      </c>
      <c r="G141" s="21">
        <v>0</v>
      </c>
      <c r="H141" s="21">
        <v>0</v>
      </c>
      <c r="I141" s="53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s="27" customFormat="1" ht="15">
      <c r="A142" s="46"/>
      <c r="B142" s="48"/>
      <c r="C142" s="26" t="s">
        <v>10</v>
      </c>
      <c r="D142" s="51"/>
      <c r="E142" s="21">
        <f t="shared" si="22"/>
        <v>0</v>
      </c>
      <c r="F142" s="21">
        <v>0</v>
      </c>
      <c r="G142" s="21">
        <v>0</v>
      </c>
      <c r="H142" s="21">
        <v>0</v>
      </c>
      <c r="I142" s="53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s="27" customFormat="1" ht="15">
      <c r="A143" s="46"/>
      <c r="B143" s="48"/>
      <c r="C143" s="26" t="s">
        <v>11</v>
      </c>
      <c r="D143" s="51"/>
      <c r="E143" s="21">
        <f t="shared" si="22"/>
        <v>0</v>
      </c>
      <c r="F143" s="21">
        <v>0</v>
      </c>
      <c r="G143" s="21">
        <v>0</v>
      </c>
      <c r="H143" s="21">
        <v>0</v>
      </c>
      <c r="I143" s="5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s="27" customFormat="1" ht="15">
      <c r="A144" s="46"/>
      <c r="B144" s="49"/>
      <c r="C144" s="26" t="s">
        <v>12</v>
      </c>
      <c r="D144" s="52"/>
      <c r="E144" s="21">
        <f t="shared" si="22"/>
        <v>5587.48</v>
      </c>
      <c r="F144" s="21">
        <v>1696.48</v>
      </c>
      <c r="G144" s="21">
        <v>1867.68</v>
      </c>
      <c r="H144" s="21">
        <v>2023.32</v>
      </c>
      <c r="I144" s="53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s="27" customFormat="1" ht="15" customHeight="1">
      <c r="A145" s="46" t="s">
        <v>67</v>
      </c>
      <c r="B145" s="47" t="s">
        <v>110</v>
      </c>
      <c r="C145" s="26" t="s">
        <v>8</v>
      </c>
      <c r="D145" s="50" t="s">
        <v>100</v>
      </c>
      <c r="E145" s="21">
        <f aca="true" t="shared" si="23" ref="E145:E149">SUM(F145:H145)</f>
        <v>150</v>
      </c>
      <c r="F145" s="21">
        <f>SUM(F146:F149)</f>
        <v>150</v>
      </c>
      <c r="G145" s="21">
        <f>SUM(G146:G149)</f>
        <v>0</v>
      </c>
      <c r="H145" s="21">
        <f>SUM(H146:H149)</f>
        <v>0</v>
      </c>
      <c r="I145" s="53" t="s">
        <v>26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s="27" customFormat="1" ht="15">
      <c r="A146" s="46"/>
      <c r="B146" s="48"/>
      <c r="C146" s="26" t="s">
        <v>9</v>
      </c>
      <c r="D146" s="51"/>
      <c r="E146" s="21">
        <f t="shared" si="23"/>
        <v>0</v>
      </c>
      <c r="F146" s="21">
        <v>0</v>
      </c>
      <c r="G146" s="21">
        <v>0</v>
      </c>
      <c r="H146" s="21">
        <v>0</v>
      </c>
      <c r="I146" s="53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s="27" customFormat="1" ht="15">
      <c r="A147" s="46"/>
      <c r="B147" s="48"/>
      <c r="C147" s="26" t="s">
        <v>10</v>
      </c>
      <c r="D147" s="51"/>
      <c r="E147" s="21">
        <f t="shared" si="23"/>
        <v>0</v>
      </c>
      <c r="F147" s="21">
        <v>0</v>
      </c>
      <c r="G147" s="21">
        <v>0</v>
      </c>
      <c r="H147" s="21">
        <v>0</v>
      </c>
      <c r="I147" s="53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s="27" customFormat="1" ht="15">
      <c r="A148" s="46"/>
      <c r="B148" s="48"/>
      <c r="C148" s="26" t="s">
        <v>11</v>
      </c>
      <c r="D148" s="51"/>
      <c r="E148" s="21">
        <f t="shared" si="23"/>
        <v>0</v>
      </c>
      <c r="F148" s="21">
        <v>0</v>
      </c>
      <c r="G148" s="21">
        <v>0</v>
      </c>
      <c r="H148" s="21">
        <v>0</v>
      </c>
      <c r="I148" s="53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s="27" customFormat="1" ht="15">
      <c r="A149" s="46"/>
      <c r="B149" s="49"/>
      <c r="C149" s="26" t="s">
        <v>12</v>
      </c>
      <c r="D149" s="52"/>
      <c r="E149" s="21">
        <f t="shared" si="23"/>
        <v>150</v>
      </c>
      <c r="F149" s="21">
        <v>150</v>
      </c>
      <c r="G149" s="21">
        <v>0</v>
      </c>
      <c r="H149" s="21">
        <v>0</v>
      </c>
      <c r="I149" s="53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s="27" customFormat="1" ht="15" customHeight="1">
      <c r="A150" s="83" t="s">
        <v>69</v>
      </c>
      <c r="B150" s="47" t="s">
        <v>101</v>
      </c>
      <c r="C150" s="26" t="s">
        <v>8</v>
      </c>
      <c r="D150" s="50" t="s">
        <v>100</v>
      </c>
      <c r="E150" s="21">
        <f t="shared" si="22"/>
        <v>4425.82</v>
      </c>
      <c r="F150" s="21">
        <f>SUM(F151:F154)</f>
        <v>4425.82</v>
      </c>
      <c r="G150" s="21">
        <f>SUM(G151:G154)</f>
        <v>0</v>
      </c>
      <c r="H150" s="21">
        <f>SUM(H151:H154)</f>
        <v>0</v>
      </c>
      <c r="I150" s="68" t="s">
        <v>26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s="27" customFormat="1" ht="15">
      <c r="A151" s="87"/>
      <c r="B151" s="48"/>
      <c r="C151" s="26" t="s">
        <v>9</v>
      </c>
      <c r="D151" s="51"/>
      <c r="E151" s="21">
        <f t="shared" si="22"/>
        <v>0</v>
      </c>
      <c r="F151" s="21">
        <v>0</v>
      </c>
      <c r="G151" s="21">
        <v>0</v>
      </c>
      <c r="H151" s="21">
        <v>0</v>
      </c>
      <c r="I151" s="69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s="27" customFormat="1" ht="15">
      <c r="A152" s="87"/>
      <c r="B152" s="48"/>
      <c r="C152" s="26" t="s">
        <v>10</v>
      </c>
      <c r="D152" s="51"/>
      <c r="E152" s="21">
        <f t="shared" si="22"/>
        <v>1020.4</v>
      </c>
      <c r="F152" s="21">
        <v>1020.4</v>
      </c>
      <c r="G152" s="21">
        <v>0</v>
      </c>
      <c r="H152" s="21">
        <v>0</v>
      </c>
      <c r="I152" s="69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s="27" customFormat="1" ht="15">
      <c r="A153" s="87"/>
      <c r="B153" s="48"/>
      <c r="C153" s="26" t="s">
        <v>11</v>
      </c>
      <c r="D153" s="51"/>
      <c r="E153" s="21">
        <f t="shared" si="22"/>
        <v>0</v>
      </c>
      <c r="F153" s="21">
        <v>0</v>
      </c>
      <c r="G153" s="21">
        <v>0</v>
      </c>
      <c r="H153" s="21">
        <v>0</v>
      </c>
      <c r="I153" s="69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s="27" customFormat="1" ht="15">
      <c r="A154" s="88"/>
      <c r="B154" s="49"/>
      <c r="C154" s="26" t="s">
        <v>12</v>
      </c>
      <c r="D154" s="52"/>
      <c r="E154" s="21">
        <f t="shared" si="22"/>
        <v>3405.42</v>
      </c>
      <c r="F154" s="21">
        <v>3405.42</v>
      </c>
      <c r="G154" s="21">
        <v>0</v>
      </c>
      <c r="H154" s="21">
        <v>0</v>
      </c>
      <c r="I154" s="86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s="27" customFormat="1" ht="18.75" customHeight="1">
      <c r="A155" s="46" t="s">
        <v>106</v>
      </c>
      <c r="B155" s="47" t="s">
        <v>102</v>
      </c>
      <c r="C155" s="26" t="s">
        <v>8</v>
      </c>
      <c r="D155" s="50" t="s">
        <v>100</v>
      </c>
      <c r="E155" s="21">
        <f t="shared" si="22"/>
        <v>2121.84</v>
      </c>
      <c r="F155" s="21">
        <f>SUM(F156:F159)</f>
        <v>2121.84</v>
      </c>
      <c r="G155" s="21">
        <f>SUM(G156:G159)</f>
        <v>0</v>
      </c>
      <c r="H155" s="21">
        <f>SUM(H156:H159)</f>
        <v>0</v>
      </c>
      <c r="I155" s="68" t="s">
        <v>112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s="27" customFormat="1" ht="15">
      <c r="A156" s="46"/>
      <c r="B156" s="48"/>
      <c r="C156" s="26" t="s">
        <v>9</v>
      </c>
      <c r="D156" s="51"/>
      <c r="E156" s="21">
        <f t="shared" si="22"/>
        <v>0</v>
      </c>
      <c r="F156" s="21">
        <v>0</v>
      </c>
      <c r="G156" s="21">
        <v>0</v>
      </c>
      <c r="H156" s="21">
        <v>0</v>
      </c>
      <c r="I156" s="69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s="27" customFormat="1" ht="15">
      <c r="A157" s="46"/>
      <c r="B157" s="48"/>
      <c r="C157" s="26" t="s">
        <v>10</v>
      </c>
      <c r="D157" s="51"/>
      <c r="E157" s="21">
        <f t="shared" si="22"/>
        <v>840.8</v>
      </c>
      <c r="F157" s="21">
        <v>840.8</v>
      </c>
      <c r="G157" s="21">
        <v>0</v>
      </c>
      <c r="H157" s="21">
        <v>0</v>
      </c>
      <c r="I157" s="69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s="27" customFormat="1" ht="15">
      <c r="A158" s="46"/>
      <c r="B158" s="48"/>
      <c r="C158" s="26" t="s">
        <v>11</v>
      </c>
      <c r="D158" s="51"/>
      <c r="E158" s="21">
        <f t="shared" si="22"/>
        <v>0</v>
      </c>
      <c r="F158" s="21">
        <v>0</v>
      </c>
      <c r="G158" s="21">
        <v>0</v>
      </c>
      <c r="H158" s="21">
        <v>0</v>
      </c>
      <c r="I158" s="69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s="27" customFormat="1" ht="66.75" customHeight="1" thickBot="1">
      <c r="A159" s="83"/>
      <c r="B159" s="48"/>
      <c r="C159" s="43" t="s">
        <v>12</v>
      </c>
      <c r="D159" s="51"/>
      <c r="E159" s="25">
        <f t="shared" si="22"/>
        <v>1281.04</v>
      </c>
      <c r="F159" s="25">
        <v>1281.04</v>
      </c>
      <c r="G159" s="25">
        <v>0</v>
      </c>
      <c r="H159" s="25">
        <v>0</v>
      </c>
      <c r="I159" s="6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9" ht="18" customHeight="1">
      <c r="A160" s="84" t="s">
        <v>18</v>
      </c>
      <c r="B160" s="79" t="s">
        <v>70</v>
      </c>
      <c r="C160" s="9" t="s">
        <v>8</v>
      </c>
      <c r="D160" s="70" t="s">
        <v>100</v>
      </c>
      <c r="E160" s="13">
        <f t="shared" si="22"/>
        <v>2946.16</v>
      </c>
      <c r="F160" s="23">
        <f>F161+F162+F163+F164</f>
        <v>524.8199999999999</v>
      </c>
      <c r="G160" s="23">
        <f>G161+G162+G163+G164</f>
        <v>1200</v>
      </c>
      <c r="H160" s="23">
        <f>H161+H162+H163+H164</f>
        <v>1221.34</v>
      </c>
      <c r="I160" s="81"/>
    </row>
    <row r="161" spans="1:9" ht="18.75" customHeight="1">
      <c r="A161" s="85"/>
      <c r="B161" s="80"/>
      <c r="C161" s="7" t="s">
        <v>9</v>
      </c>
      <c r="D161" s="71"/>
      <c r="E161" s="14">
        <f aca="true" t="shared" si="24" ref="E161:E184">SUM(F161:H161)</f>
        <v>0</v>
      </c>
      <c r="F161" s="14">
        <f aca="true" t="shared" si="25" ref="F161:H164">F166+F171+F176+F181</f>
        <v>0</v>
      </c>
      <c r="G161" s="14">
        <f t="shared" si="25"/>
        <v>0</v>
      </c>
      <c r="H161" s="14">
        <f t="shared" si="25"/>
        <v>0</v>
      </c>
      <c r="I161" s="82"/>
    </row>
    <row r="162" spans="1:9" ht="15">
      <c r="A162" s="85"/>
      <c r="B162" s="80"/>
      <c r="C162" s="7" t="s">
        <v>10</v>
      </c>
      <c r="D162" s="71"/>
      <c r="E162" s="14">
        <f t="shared" si="24"/>
        <v>0</v>
      </c>
      <c r="F162" s="14">
        <f t="shared" si="25"/>
        <v>0</v>
      </c>
      <c r="G162" s="14">
        <f t="shared" si="25"/>
        <v>0</v>
      </c>
      <c r="H162" s="14">
        <f t="shared" si="25"/>
        <v>0</v>
      </c>
      <c r="I162" s="82"/>
    </row>
    <row r="163" spans="1:9" ht="15">
      <c r="A163" s="85"/>
      <c r="B163" s="80"/>
      <c r="C163" s="7" t="s">
        <v>11</v>
      </c>
      <c r="D163" s="71"/>
      <c r="E163" s="14">
        <f t="shared" si="24"/>
        <v>0</v>
      </c>
      <c r="F163" s="14">
        <f t="shared" si="25"/>
        <v>0</v>
      </c>
      <c r="G163" s="14">
        <f t="shared" si="25"/>
        <v>0</v>
      </c>
      <c r="H163" s="14">
        <f t="shared" si="25"/>
        <v>0</v>
      </c>
      <c r="I163" s="82"/>
    </row>
    <row r="164" spans="1:9" ht="15">
      <c r="A164" s="85"/>
      <c r="B164" s="80"/>
      <c r="C164" s="7" t="s">
        <v>12</v>
      </c>
      <c r="D164" s="71"/>
      <c r="E164" s="14">
        <f t="shared" si="24"/>
        <v>2946.16</v>
      </c>
      <c r="F164" s="14">
        <f t="shared" si="25"/>
        <v>524.8199999999999</v>
      </c>
      <c r="G164" s="14">
        <f t="shared" si="25"/>
        <v>1200</v>
      </c>
      <c r="H164" s="14">
        <f t="shared" si="25"/>
        <v>1221.34</v>
      </c>
      <c r="I164" s="82"/>
    </row>
    <row r="165" spans="1:23" s="27" customFormat="1" ht="15">
      <c r="A165" s="77" t="s">
        <v>42</v>
      </c>
      <c r="B165" s="72" t="s">
        <v>71</v>
      </c>
      <c r="C165" s="26" t="s">
        <v>8</v>
      </c>
      <c r="D165" s="73" t="s">
        <v>100</v>
      </c>
      <c r="E165" s="21">
        <f t="shared" si="24"/>
        <v>2413.5</v>
      </c>
      <c r="F165" s="21">
        <f>F166+F167+F168+F169</f>
        <v>13.5</v>
      </c>
      <c r="G165" s="21">
        <f>G166+G167+G168+G169</f>
        <v>1200</v>
      </c>
      <c r="H165" s="21">
        <f>H166+H167+H168+H169</f>
        <v>1200</v>
      </c>
      <c r="I165" s="53" t="s">
        <v>20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s="27" customFormat="1" ht="15">
      <c r="A166" s="77"/>
      <c r="B166" s="72"/>
      <c r="C166" s="26" t="s">
        <v>9</v>
      </c>
      <c r="D166" s="73"/>
      <c r="E166" s="21">
        <f t="shared" si="24"/>
        <v>0</v>
      </c>
      <c r="F166" s="21">
        <v>0</v>
      </c>
      <c r="G166" s="21">
        <v>0</v>
      </c>
      <c r="H166" s="21">
        <v>0</v>
      </c>
      <c r="I166" s="53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s="27" customFormat="1" ht="15">
      <c r="A167" s="77"/>
      <c r="B167" s="72"/>
      <c r="C167" s="26" t="s">
        <v>10</v>
      </c>
      <c r="D167" s="73"/>
      <c r="E167" s="21">
        <f t="shared" si="24"/>
        <v>0</v>
      </c>
      <c r="F167" s="21">
        <v>0</v>
      </c>
      <c r="G167" s="21">
        <v>0</v>
      </c>
      <c r="H167" s="21">
        <v>0</v>
      </c>
      <c r="I167" s="53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s="27" customFormat="1" ht="15">
      <c r="A168" s="77"/>
      <c r="B168" s="72"/>
      <c r="C168" s="26" t="s">
        <v>11</v>
      </c>
      <c r="D168" s="73"/>
      <c r="E168" s="21">
        <f t="shared" si="24"/>
        <v>0</v>
      </c>
      <c r="F168" s="21">
        <v>0</v>
      </c>
      <c r="G168" s="21">
        <v>0</v>
      </c>
      <c r="H168" s="21">
        <v>0</v>
      </c>
      <c r="I168" s="53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s="27" customFormat="1" ht="15">
      <c r="A169" s="77"/>
      <c r="B169" s="72"/>
      <c r="C169" s="26" t="s">
        <v>12</v>
      </c>
      <c r="D169" s="73"/>
      <c r="E169" s="21">
        <f t="shared" si="24"/>
        <v>2413.5</v>
      </c>
      <c r="F169" s="21">
        <v>13.5</v>
      </c>
      <c r="G169" s="21">
        <v>1200</v>
      </c>
      <c r="H169" s="21">
        <v>1200</v>
      </c>
      <c r="I169" s="53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s="27" customFormat="1" ht="15" customHeight="1">
      <c r="A170" s="77" t="s">
        <v>73</v>
      </c>
      <c r="B170" s="72" t="s">
        <v>72</v>
      </c>
      <c r="C170" s="26" t="s">
        <v>8</v>
      </c>
      <c r="D170" s="73" t="s">
        <v>100</v>
      </c>
      <c r="E170" s="21">
        <f t="shared" si="24"/>
        <v>21.34</v>
      </c>
      <c r="F170" s="21">
        <f>F171+F172+F173+F174</f>
        <v>0</v>
      </c>
      <c r="G170" s="21">
        <f>G171+G172+G173+G174</f>
        <v>0</v>
      </c>
      <c r="H170" s="21">
        <f>H171+H172+H173+H174</f>
        <v>21.34</v>
      </c>
      <c r="I170" s="53" t="s">
        <v>29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s="27" customFormat="1" ht="15">
      <c r="A171" s="77"/>
      <c r="B171" s="72"/>
      <c r="C171" s="26" t="s">
        <v>9</v>
      </c>
      <c r="D171" s="73"/>
      <c r="E171" s="21">
        <f t="shared" si="24"/>
        <v>0</v>
      </c>
      <c r="F171" s="21">
        <v>0</v>
      </c>
      <c r="G171" s="21">
        <v>0</v>
      </c>
      <c r="H171" s="21">
        <v>0</v>
      </c>
      <c r="I171" s="53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s="27" customFormat="1" ht="15">
      <c r="A172" s="77"/>
      <c r="B172" s="72"/>
      <c r="C172" s="26" t="s">
        <v>10</v>
      </c>
      <c r="D172" s="73"/>
      <c r="E172" s="21">
        <f t="shared" si="24"/>
        <v>0</v>
      </c>
      <c r="F172" s="21">
        <v>0</v>
      </c>
      <c r="G172" s="21">
        <v>0</v>
      </c>
      <c r="H172" s="21">
        <v>0</v>
      </c>
      <c r="I172" s="53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s="27" customFormat="1" ht="15">
      <c r="A173" s="77"/>
      <c r="B173" s="72"/>
      <c r="C173" s="26" t="s">
        <v>11</v>
      </c>
      <c r="D173" s="73"/>
      <c r="E173" s="21">
        <f t="shared" si="24"/>
        <v>0</v>
      </c>
      <c r="F173" s="21">
        <v>0</v>
      </c>
      <c r="G173" s="21">
        <v>0</v>
      </c>
      <c r="H173" s="21">
        <v>0</v>
      </c>
      <c r="I173" s="5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s="27" customFormat="1" ht="15">
      <c r="A174" s="77"/>
      <c r="B174" s="72"/>
      <c r="C174" s="26" t="s">
        <v>12</v>
      </c>
      <c r="D174" s="73"/>
      <c r="E174" s="21">
        <f t="shared" si="24"/>
        <v>21.34</v>
      </c>
      <c r="F174" s="21">
        <v>0</v>
      </c>
      <c r="G174" s="21">
        <v>0</v>
      </c>
      <c r="H174" s="21">
        <v>21.34</v>
      </c>
      <c r="I174" s="53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s="27" customFormat="1" ht="15" customHeight="1" hidden="1">
      <c r="A175" s="78" t="s">
        <v>30</v>
      </c>
      <c r="B175" s="72" t="s">
        <v>74</v>
      </c>
      <c r="C175" s="26" t="s">
        <v>8</v>
      </c>
      <c r="D175" s="73" t="s">
        <v>100</v>
      </c>
      <c r="E175" s="21">
        <f t="shared" si="24"/>
        <v>0</v>
      </c>
      <c r="F175" s="21">
        <f>F176+F177+F178+F179</f>
        <v>0</v>
      </c>
      <c r="G175" s="21">
        <f>G176+G177+G178+G179</f>
        <v>0</v>
      </c>
      <c r="H175" s="21">
        <f>H176+H177+H178+H179</f>
        <v>0</v>
      </c>
      <c r="I175" s="53" t="s">
        <v>29</v>
      </c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s="27" customFormat="1" ht="15" hidden="1">
      <c r="A176" s="78"/>
      <c r="B176" s="72"/>
      <c r="C176" s="26" t="s">
        <v>9</v>
      </c>
      <c r="D176" s="73"/>
      <c r="E176" s="21">
        <f t="shared" si="24"/>
        <v>0</v>
      </c>
      <c r="F176" s="21">
        <v>0</v>
      </c>
      <c r="G176" s="21">
        <v>0</v>
      </c>
      <c r="H176" s="21">
        <v>0</v>
      </c>
      <c r="I176" s="53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s="27" customFormat="1" ht="15" hidden="1">
      <c r="A177" s="78"/>
      <c r="B177" s="72"/>
      <c r="C177" s="26" t="s">
        <v>10</v>
      </c>
      <c r="D177" s="73"/>
      <c r="E177" s="21">
        <f t="shared" si="24"/>
        <v>0</v>
      </c>
      <c r="F177" s="21">
        <v>0</v>
      </c>
      <c r="G177" s="21">
        <v>0</v>
      </c>
      <c r="H177" s="21">
        <v>0</v>
      </c>
      <c r="I177" s="53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s="27" customFormat="1" ht="15" hidden="1">
      <c r="A178" s="78"/>
      <c r="B178" s="72"/>
      <c r="C178" s="26" t="s">
        <v>11</v>
      </c>
      <c r="D178" s="73"/>
      <c r="E178" s="21">
        <f t="shared" si="24"/>
        <v>0</v>
      </c>
      <c r="F178" s="21">
        <v>0</v>
      </c>
      <c r="G178" s="21">
        <v>0</v>
      </c>
      <c r="H178" s="21">
        <v>0</v>
      </c>
      <c r="I178" s="53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s="27" customFormat="1" ht="15" hidden="1">
      <c r="A179" s="78"/>
      <c r="B179" s="72"/>
      <c r="C179" s="26" t="s">
        <v>12</v>
      </c>
      <c r="D179" s="73"/>
      <c r="E179" s="21">
        <f t="shared" si="24"/>
        <v>0</v>
      </c>
      <c r="F179" s="21">
        <v>0</v>
      </c>
      <c r="G179" s="21">
        <v>0</v>
      </c>
      <c r="H179" s="21">
        <v>0</v>
      </c>
      <c r="I179" s="53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s="27" customFormat="1" ht="15" customHeight="1">
      <c r="A180" s="78" t="s">
        <v>30</v>
      </c>
      <c r="B180" s="72" t="s">
        <v>111</v>
      </c>
      <c r="C180" s="26" t="s">
        <v>8</v>
      </c>
      <c r="D180" s="73" t="s">
        <v>100</v>
      </c>
      <c r="E180" s="21">
        <f t="shared" si="24"/>
        <v>511.32</v>
      </c>
      <c r="F180" s="21">
        <f>F181+F182+F183+F184</f>
        <v>511.32</v>
      </c>
      <c r="G180" s="21">
        <f>G181+G182+G183+G184</f>
        <v>0</v>
      </c>
      <c r="H180" s="21">
        <f>H181+H182+H183+H184</f>
        <v>0</v>
      </c>
      <c r="I180" s="124" t="s">
        <v>20</v>
      </c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s="27" customFormat="1" ht="15">
      <c r="A181" s="78"/>
      <c r="B181" s="72"/>
      <c r="C181" s="26" t="s">
        <v>9</v>
      </c>
      <c r="D181" s="73"/>
      <c r="E181" s="21">
        <f t="shared" si="24"/>
        <v>0</v>
      </c>
      <c r="F181" s="21">
        <v>0</v>
      </c>
      <c r="G181" s="21">
        <v>0</v>
      </c>
      <c r="H181" s="21">
        <v>0</v>
      </c>
      <c r="I181" s="124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s="27" customFormat="1" ht="15">
      <c r="A182" s="78"/>
      <c r="B182" s="72"/>
      <c r="C182" s="26" t="s">
        <v>10</v>
      </c>
      <c r="D182" s="73"/>
      <c r="E182" s="21">
        <f t="shared" si="24"/>
        <v>0</v>
      </c>
      <c r="F182" s="21">
        <v>0</v>
      </c>
      <c r="G182" s="21">
        <v>0</v>
      </c>
      <c r="H182" s="21">
        <v>0</v>
      </c>
      <c r="I182" s="124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s="27" customFormat="1" ht="15">
      <c r="A183" s="78"/>
      <c r="B183" s="72"/>
      <c r="C183" s="26" t="s">
        <v>11</v>
      </c>
      <c r="D183" s="73"/>
      <c r="E183" s="21">
        <f t="shared" si="24"/>
        <v>0</v>
      </c>
      <c r="F183" s="21">
        <v>0</v>
      </c>
      <c r="G183" s="21">
        <v>0</v>
      </c>
      <c r="H183" s="21">
        <v>0</v>
      </c>
      <c r="I183" s="124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s="27" customFormat="1" ht="15.75" thickBot="1">
      <c r="A184" s="101"/>
      <c r="B184" s="102"/>
      <c r="C184" s="32" t="s">
        <v>12</v>
      </c>
      <c r="D184" s="179"/>
      <c r="E184" s="22">
        <f t="shared" si="24"/>
        <v>511.32</v>
      </c>
      <c r="F184" s="22">
        <v>511.32</v>
      </c>
      <c r="G184" s="21">
        <v>0</v>
      </c>
      <c r="H184" s="21">
        <v>0</v>
      </c>
      <c r="I184" s="125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s="27" customFormat="1" ht="27" customHeight="1">
      <c r="A185" s="74">
        <v>3</v>
      </c>
      <c r="B185" s="75" t="s">
        <v>31</v>
      </c>
      <c r="C185" s="44" t="s">
        <v>8</v>
      </c>
      <c r="D185" s="64" t="s">
        <v>100</v>
      </c>
      <c r="E185" s="42">
        <f>SUM(F185:H185)</f>
        <v>2240.75</v>
      </c>
      <c r="F185" s="42">
        <f>F186+F187+F188+F189</f>
        <v>1762.54</v>
      </c>
      <c r="G185" s="42">
        <f>G186+G187+G188+G189</f>
        <v>463.79</v>
      </c>
      <c r="H185" s="42">
        <f>H186+H187+H188+H189</f>
        <v>14.42</v>
      </c>
      <c r="I185" s="76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s="27" customFormat="1" ht="18.75" customHeight="1">
      <c r="A186" s="58"/>
      <c r="B186" s="60"/>
      <c r="C186" s="29" t="s">
        <v>9</v>
      </c>
      <c r="D186" s="64"/>
      <c r="E186" s="42">
        <f aca="true" t="shared" si="26" ref="E186:E189">SUM(F186:H186)</f>
        <v>0</v>
      </c>
      <c r="F186" s="24">
        <f>F191+F196</f>
        <v>0</v>
      </c>
      <c r="G186" s="24">
        <f aca="true" t="shared" si="27" ref="G186:H189">G191+G196</f>
        <v>0</v>
      </c>
      <c r="H186" s="24">
        <f t="shared" si="27"/>
        <v>0</v>
      </c>
      <c r="I186" s="62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s="27" customFormat="1" ht="15">
      <c r="A187" s="58"/>
      <c r="B187" s="60"/>
      <c r="C187" s="29" t="s">
        <v>10</v>
      </c>
      <c r="D187" s="64"/>
      <c r="E187" s="42">
        <f t="shared" si="26"/>
        <v>0</v>
      </c>
      <c r="F187" s="24">
        <f>F192+F197</f>
        <v>0</v>
      </c>
      <c r="G187" s="24">
        <f t="shared" si="27"/>
        <v>0</v>
      </c>
      <c r="H187" s="24">
        <f t="shared" si="27"/>
        <v>0</v>
      </c>
      <c r="I187" s="62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s="27" customFormat="1" ht="15">
      <c r="A188" s="58"/>
      <c r="B188" s="60"/>
      <c r="C188" s="29" t="s">
        <v>11</v>
      </c>
      <c r="D188" s="64"/>
      <c r="E188" s="42">
        <f t="shared" si="26"/>
        <v>0</v>
      </c>
      <c r="F188" s="24">
        <f>F193+F198</f>
        <v>0</v>
      </c>
      <c r="G188" s="24">
        <f t="shared" si="27"/>
        <v>0</v>
      </c>
      <c r="H188" s="24">
        <f t="shared" si="27"/>
        <v>0</v>
      </c>
      <c r="I188" s="62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s="27" customFormat="1" ht="15">
      <c r="A189" s="58"/>
      <c r="B189" s="60"/>
      <c r="C189" s="29" t="s">
        <v>12</v>
      </c>
      <c r="D189" s="65"/>
      <c r="E189" s="42">
        <f t="shared" si="26"/>
        <v>2240.75</v>
      </c>
      <c r="F189" s="24">
        <f>F194+F199</f>
        <v>1762.54</v>
      </c>
      <c r="G189" s="24">
        <f t="shared" si="27"/>
        <v>463.79</v>
      </c>
      <c r="H189" s="24">
        <f t="shared" si="27"/>
        <v>14.42</v>
      </c>
      <c r="I189" s="62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s="27" customFormat="1" ht="15">
      <c r="A190" s="77" t="s">
        <v>22</v>
      </c>
      <c r="B190" s="47" t="s">
        <v>75</v>
      </c>
      <c r="C190" s="26" t="s">
        <v>8</v>
      </c>
      <c r="D190" s="50" t="s">
        <v>100</v>
      </c>
      <c r="E190" s="21">
        <f>SUM(F190:H190)</f>
        <v>2200</v>
      </c>
      <c r="F190" s="21">
        <f>F191+F192+F193+F194</f>
        <v>1750</v>
      </c>
      <c r="G190" s="21">
        <f>G191+G192+G193+G194</f>
        <v>450</v>
      </c>
      <c r="H190" s="21">
        <f>H191+H192+H193+H194</f>
        <v>0</v>
      </c>
      <c r="I190" s="53" t="s">
        <v>32</v>
      </c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s="27" customFormat="1" ht="15">
      <c r="A191" s="77"/>
      <c r="B191" s="48"/>
      <c r="C191" s="26" t="s">
        <v>9</v>
      </c>
      <c r="D191" s="51"/>
      <c r="E191" s="21">
        <f aca="true" t="shared" si="28" ref="E191:E199">SUM(F191:H191)</f>
        <v>0</v>
      </c>
      <c r="F191" s="21">
        <v>0</v>
      </c>
      <c r="G191" s="21">
        <v>0</v>
      </c>
      <c r="H191" s="21">
        <v>0</v>
      </c>
      <c r="I191" s="53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s="27" customFormat="1" ht="15">
      <c r="A192" s="77"/>
      <c r="B192" s="48"/>
      <c r="C192" s="26" t="s">
        <v>10</v>
      </c>
      <c r="D192" s="51"/>
      <c r="E192" s="21">
        <f t="shared" si="28"/>
        <v>0</v>
      </c>
      <c r="F192" s="21">
        <v>0</v>
      </c>
      <c r="G192" s="21">
        <v>0</v>
      </c>
      <c r="H192" s="21">
        <v>0</v>
      </c>
      <c r="I192" s="53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s="27" customFormat="1" ht="15">
      <c r="A193" s="77"/>
      <c r="B193" s="48"/>
      <c r="C193" s="26" t="s">
        <v>11</v>
      </c>
      <c r="D193" s="51"/>
      <c r="E193" s="21">
        <f t="shared" si="28"/>
        <v>0</v>
      </c>
      <c r="F193" s="21">
        <v>0</v>
      </c>
      <c r="G193" s="21">
        <v>0</v>
      </c>
      <c r="H193" s="21">
        <v>0</v>
      </c>
      <c r="I193" s="5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s="27" customFormat="1" ht="15">
      <c r="A194" s="77"/>
      <c r="B194" s="49"/>
      <c r="C194" s="26" t="s">
        <v>12</v>
      </c>
      <c r="D194" s="52"/>
      <c r="E194" s="21">
        <f t="shared" si="28"/>
        <v>2200</v>
      </c>
      <c r="F194" s="21">
        <v>1750</v>
      </c>
      <c r="G194" s="21">
        <v>450</v>
      </c>
      <c r="H194" s="21">
        <v>0</v>
      </c>
      <c r="I194" s="53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s="27" customFormat="1" ht="15" customHeight="1">
      <c r="A195" s="77" t="s">
        <v>76</v>
      </c>
      <c r="B195" s="47" t="s">
        <v>107</v>
      </c>
      <c r="C195" s="26" t="s">
        <v>8</v>
      </c>
      <c r="D195" s="50" t="s">
        <v>100</v>
      </c>
      <c r="E195" s="21">
        <f t="shared" si="28"/>
        <v>40.75</v>
      </c>
      <c r="F195" s="21">
        <f>F196+F197+F198+F199</f>
        <v>12.54</v>
      </c>
      <c r="G195" s="21">
        <f>G196+G197+G198+G199</f>
        <v>13.79</v>
      </c>
      <c r="H195" s="21">
        <f>H196+H197+H198+H199</f>
        <v>14.42</v>
      </c>
      <c r="I195" s="53" t="s">
        <v>114</v>
      </c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s="27" customFormat="1" ht="15">
      <c r="A196" s="77"/>
      <c r="B196" s="48"/>
      <c r="C196" s="26" t="s">
        <v>9</v>
      </c>
      <c r="D196" s="51"/>
      <c r="E196" s="21">
        <f t="shared" si="28"/>
        <v>0</v>
      </c>
      <c r="F196" s="21">
        <v>0</v>
      </c>
      <c r="G196" s="21">
        <v>0</v>
      </c>
      <c r="H196" s="21">
        <v>0</v>
      </c>
      <c r="I196" s="53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s="27" customFormat="1" ht="15">
      <c r="A197" s="77"/>
      <c r="B197" s="48"/>
      <c r="C197" s="26" t="s">
        <v>10</v>
      </c>
      <c r="D197" s="51"/>
      <c r="E197" s="21">
        <f t="shared" si="28"/>
        <v>0</v>
      </c>
      <c r="F197" s="21">
        <v>0</v>
      </c>
      <c r="G197" s="21">
        <v>0</v>
      </c>
      <c r="H197" s="21">
        <v>0</v>
      </c>
      <c r="I197" s="53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s="27" customFormat="1" ht="15">
      <c r="A198" s="77"/>
      <c r="B198" s="48"/>
      <c r="C198" s="26" t="s">
        <v>11</v>
      </c>
      <c r="D198" s="51"/>
      <c r="E198" s="21">
        <f t="shared" si="28"/>
        <v>0</v>
      </c>
      <c r="F198" s="21">
        <v>0</v>
      </c>
      <c r="G198" s="21">
        <v>0</v>
      </c>
      <c r="H198" s="21">
        <v>0</v>
      </c>
      <c r="I198" s="53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s="27" customFormat="1" ht="15.75" thickBot="1">
      <c r="A199" s="126"/>
      <c r="B199" s="66"/>
      <c r="C199" s="32" t="s">
        <v>12</v>
      </c>
      <c r="D199" s="52"/>
      <c r="E199" s="21">
        <f t="shared" si="28"/>
        <v>40.75</v>
      </c>
      <c r="F199" s="22">
        <v>12.54</v>
      </c>
      <c r="G199" s="22">
        <v>13.79</v>
      </c>
      <c r="H199" s="22">
        <v>14.42</v>
      </c>
      <c r="I199" s="56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s="27" customFormat="1" ht="18" customHeight="1">
      <c r="A200" s="57" t="s">
        <v>33</v>
      </c>
      <c r="B200" s="59" t="s">
        <v>77</v>
      </c>
      <c r="C200" s="28" t="s">
        <v>8</v>
      </c>
      <c r="D200" s="63" t="s">
        <v>100</v>
      </c>
      <c r="E200" s="23">
        <f aca="true" t="shared" si="29" ref="E200:E208">SUM(F200:H200)</f>
        <v>47211.78999999999</v>
      </c>
      <c r="F200" s="23">
        <f>SUM(F201:F204)</f>
        <v>16475.67</v>
      </c>
      <c r="G200" s="23">
        <f>SUM(G201:G204)</f>
        <v>15388.499999999998</v>
      </c>
      <c r="H200" s="23">
        <f>SUM(H201:H204)</f>
        <v>15347.619999999997</v>
      </c>
      <c r="I200" s="61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s="27" customFormat="1" ht="19.5" customHeight="1">
      <c r="A201" s="58"/>
      <c r="B201" s="60"/>
      <c r="C201" s="29" t="s">
        <v>9</v>
      </c>
      <c r="D201" s="64"/>
      <c r="E201" s="24">
        <f t="shared" si="29"/>
        <v>0</v>
      </c>
      <c r="F201" s="24">
        <f aca="true" t="shared" si="30" ref="F201:H204">F206+F211+F216+F221+F226</f>
        <v>0</v>
      </c>
      <c r="G201" s="24">
        <f t="shared" si="30"/>
        <v>0</v>
      </c>
      <c r="H201" s="24">
        <f t="shared" si="30"/>
        <v>0</v>
      </c>
      <c r="I201" s="62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s="27" customFormat="1" ht="15">
      <c r="A202" s="58"/>
      <c r="B202" s="60"/>
      <c r="C202" s="29" t="s">
        <v>10</v>
      </c>
      <c r="D202" s="64"/>
      <c r="E202" s="24">
        <f t="shared" si="29"/>
        <v>5753.4</v>
      </c>
      <c r="F202" s="24">
        <f t="shared" si="30"/>
        <v>1917.8</v>
      </c>
      <c r="G202" s="24">
        <f t="shared" si="30"/>
        <v>1917.8</v>
      </c>
      <c r="H202" s="24">
        <f t="shared" si="30"/>
        <v>1917.8</v>
      </c>
      <c r="I202" s="6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s="27" customFormat="1" ht="15">
      <c r="A203" s="58"/>
      <c r="B203" s="60"/>
      <c r="C203" s="29" t="s">
        <v>11</v>
      </c>
      <c r="D203" s="64"/>
      <c r="E203" s="24">
        <f t="shared" si="29"/>
        <v>0</v>
      </c>
      <c r="F203" s="24">
        <f t="shared" si="30"/>
        <v>0</v>
      </c>
      <c r="G203" s="24">
        <f t="shared" si="30"/>
        <v>0</v>
      </c>
      <c r="H203" s="24">
        <f t="shared" si="30"/>
        <v>0</v>
      </c>
      <c r="I203" s="62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s="27" customFormat="1" ht="25.5" customHeight="1">
      <c r="A204" s="58"/>
      <c r="B204" s="60"/>
      <c r="C204" s="29" t="s">
        <v>12</v>
      </c>
      <c r="D204" s="65"/>
      <c r="E204" s="24">
        <f t="shared" si="29"/>
        <v>41458.39</v>
      </c>
      <c r="F204" s="24">
        <f t="shared" si="30"/>
        <v>14557.869999999999</v>
      </c>
      <c r="G204" s="24">
        <f t="shared" si="30"/>
        <v>13470.699999999999</v>
      </c>
      <c r="H204" s="24">
        <f t="shared" si="30"/>
        <v>13429.819999999998</v>
      </c>
      <c r="I204" s="62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s="27" customFormat="1" ht="15">
      <c r="A205" s="77" t="s">
        <v>45</v>
      </c>
      <c r="B205" s="47" t="s">
        <v>78</v>
      </c>
      <c r="C205" s="26" t="s">
        <v>8</v>
      </c>
      <c r="D205" s="50" t="s">
        <v>100</v>
      </c>
      <c r="E205" s="21">
        <f t="shared" si="29"/>
        <v>26364.89</v>
      </c>
      <c r="F205" s="21">
        <f>F206+F207+F208+F209</f>
        <v>9513.57</v>
      </c>
      <c r="G205" s="21">
        <f>G206+G207+G208+G209</f>
        <v>8479.1</v>
      </c>
      <c r="H205" s="21">
        <f>SUM(H206:H209)</f>
        <v>8372.22</v>
      </c>
      <c r="I205" s="53" t="s">
        <v>23</v>
      </c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s="27" customFormat="1" ht="15">
      <c r="A206" s="77"/>
      <c r="B206" s="48"/>
      <c r="C206" s="26" t="s">
        <v>9</v>
      </c>
      <c r="D206" s="51"/>
      <c r="E206" s="21">
        <f t="shared" si="29"/>
        <v>0</v>
      </c>
      <c r="F206" s="21">
        <v>0</v>
      </c>
      <c r="G206" s="21">
        <v>0</v>
      </c>
      <c r="H206" s="21">
        <v>0</v>
      </c>
      <c r="I206" s="53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s="27" customFormat="1" ht="15">
      <c r="A207" s="77"/>
      <c r="B207" s="48"/>
      <c r="C207" s="26" t="s">
        <v>10</v>
      </c>
      <c r="D207" s="51"/>
      <c r="E207" s="21">
        <f t="shared" si="29"/>
        <v>0</v>
      </c>
      <c r="F207" s="21">
        <v>0</v>
      </c>
      <c r="G207" s="21">
        <v>0</v>
      </c>
      <c r="H207" s="21">
        <v>0</v>
      </c>
      <c r="I207" s="53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s="27" customFormat="1" ht="15">
      <c r="A208" s="77"/>
      <c r="B208" s="48"/>
      <c r="C208" s="26" t="s">
        <v>11</v>
      </c>
      <c r="D208" s="51"/>
      <c r="E208" s="21">
        <f t="shared" si="29"/>
        <v>0</v>
      </c>
      <c r="F208" s="21">
        <v>0</v>
      </c>
      <c r="G208" s="21">
        <v>0</v>
      </c>
      <c r="H208" s="21">
        <v>0</v>
      </c>
      <c r="I208" s="53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s="27" customFormat="1" ht="15">
      <c r="A209" s="77"/>
      <c r="B209" s="49"/>
      <c r="C209" s="26" t="s">
        <v>12</v>
      </c>
      <c r="D209" s="52"/>
      <c r="E209" s="21">
        <v>27872.46</v>
      </c>
      <c r="F209" s="21">
        <v>9513.57</v>
      </c>
      <c r="G209" s="21">
        <v>8479.1</v>
      </c>
      <c r="H209" s="21">
        <v>8372.22</v>
      </c>
      <c r="I209" s="53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s="27" customFormat="1" ht="15" customHeight="1">
      <c r="A210" s="77" t="s">
        <v>79</v>
      </c>
      <c r="B210" s="47" t="s">
        <v>80</v>
      </c>
      <c r="C210" s="26" t="s">
        <v>8</v>
      </c>
      <c r="D210" s="50" t="s">
        <v>100</v>
      </c>
      <c r="E210" s="21">
        <f aca="true" t="shared" si="31" ref="E210:E241">SUM(F210:H210)</f>
        <v>6081.1</v>
      </c>
      <c r="F210" s="21">
        <f>F211+F212+F213+F214</f>
        <v>2101.5</v>
      </c>
      <c r="G210" s="21">
        <f>G211+G212+G213+G214</f>
        <v>1989.8</v>
      </c>
      <c r="H210" s="21">
        <f>SUM(H211:H214)</f>
        <v>1989.8</v>
      </c>
      <c r="I210" s="53" t="s">
        <v>23</v>
      </c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s="27" customFormat="1" ht="15">
      <c r="A211" s="77"/>
      <c r="B211" s="48"/>
      <c r="C211" s="26" t="s">
        <v>9</v>
      </c>
      <c r="D211" s="51"/>
      <c r="E211" s="21">
        <f t="shared" si="31"/>
        <v>0</v>
      </c>
      <c r="F211" s="21">
        <v>0</v>
      </c>
      <c r="G211" s="21">
        <v>0</v>
      </c>
      <c r="H211" s="21">
        <v>0</v>
      </c>
      <c r="I211" s="53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s="27" customFormat="1" ht="15">
      <c r="A212" s="77"/>
      <c r="B212" s="48"/>
      <c r="C212" s="26" t="s">
        <v>10</v>
      </c>
      <c r="D212" s="51"/>
      <c r="E212" s="21">
        <f t="shared" si="31"/>
        <v>0</v>
      </c>
      <c r="F212" s="21">
        <v>0</v>
      </c>
      <c r="G212" s="21">
        <v>0</v>
      </c>
      <c r="H212" s="21">
        <v>0</v>
      </c>
      <c r="I212" s="53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s="27" customFormat="1" ht="15">
      <c r="A213" s="77"/>
      <c r="B213" s="48"/>
      <c r="C213" s="26" t="s">
        <v>11</v>
      </c>
      <c r="D213" s="51"/>
      <c r="E213" s="21">
        <f t="shared" si="31"/>
        <v>0</v>
      </c>
      <c r="F213" s="21">
        <v>0</v>
      </c>
      <c r="G213" s="21">
        <v>0</v>
      </c>
      <c r="H213" s="21">
        <v>0</v>
      </c>
      <c r="I213" s="5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s="27" customFormat="1" ht="15">
      <c r="A214" s="77"/>
      <c r="B214" s="49"/>
      <c r="C214" s="26" t="s">
        <v>12</v>
      </c>
      <c r="D214" s="52"/>
      <c r="E214" s="21">
        <f t="shared" si="31"/>
        <v>6081.1</v>
      </c>
      <c r="F214" s="21">
        <v>2101.5</v>
      </c>
      <c r="G214" s="21">
        <v>1989.8</v>
      </c>
      <c r="H214" s="21">
        <v>1989.8</v>
      </c>
      <c r="I214" s="53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s="27" customFormat="1" ht="15" customHeight="1">
      <c r="A215" s="77" t="s">
        <v>82</v>
      </c>
      <c r="B215" s="72" t="s">
        <v>81</v>
      </c>
      <c r="C215" s="26" t="s">
        <v>8</v>
      </c>
      <c r="D215" s="50" t="s">
        <v>100</v>
      </c>
      <c r="E215" s="21">
        <f t="shared" si="31"/>
        <v>3259</v>
      </c>
      <c r="F215" s="21">
        <f>F216+F217+F218+F219</f>
        <v>1025</v>
      </c>
      <c r="G215" s="21">
        <f>G216+G217+G218+G219</f>
        <v>1084</v>
      </c>
      <c r="H215" s="21">
        <f>SUM(H216:H219)</f>
        <v>1150</v>
      </c>
      <c r="I215" s="53" t="s">
        <v>29</v>
      </c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s="27" customFormat="1" ht="15">
      <c r="A216" s="77"/>
      <c r="B216" s="72"/>
      <c r="C216" s="26" t="s">
        <v>9</v>
      </c>
      <c r="D216" s="51"/>
      <c r="E216" s="21">
        <f t="shared" si="31"/>
        <v>0</v>
      </c>
      <c r="F216" s="21">
        <v>0</v>
      </c>
      <c r="G216" s="21">
        <v>0</v>
      </c>
      <c r="H216" s="21">
        <v>0</v>
      </c>
      <c r="I216" s="53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s="27" customFormat="1" ht="15">
      <c r="A217" s="77"/>
      <c r="B217" s="72"/>
      <c r="C217" s="26" t="s">
        <v>10</v>
      </c>
      <c r="D217" s="51"/>
      <c r="E217" s="21">
        <f t="shared" si="31"/>
        <v>0</v>
      </c>
      <c r="F217" s="21">
        <v>0</v>
      </c>
      <c r="G217" s="21">
        <v>0</v>
      </c>
      <c r="H217" s="21">
        <v>0</v>
      </c>
      <c r="I217" s="53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s="27" customFormat="1" ht="15">
      <c r="A218" s="77"/>
      <c r="B218" s="72"/>
      <c r="C218" s="26" t="s">
        <v>11</v>
      </c>
      <c r="D218" s="51"/>
      <c r="E218" s="21">
        <f t="shared" si="31"/>
        <v>0</v>
      </c>
      <c r="F218" s="21">
        <v>0</v>
      </c>
      <c r="G218" s="21">
        <v>0</v>
      </c>
      <c r="H218" s="21">
        <v>0</v>
      </c>
      <c r="I218" s="53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s="27" customFormat="1" ht="15">
      <c r="A219" s="77"/>
      <c r="B219" s="72"/>
      <c r="C219" s="26" t="s">
        <v>12</v>
      </c>
      <c r="D219" s="52"/>
      <c r="E219" s="21">
        <f t="shared" si="31"/>
        <v>3259</v>
      </c>
      <c r="F219" s="21">
        <v>1025</v>
      </c>
      <c r="G219" s="21">
        <v>1084</v>
      </c>
      <c r="H219" s="21">
        <v>1150</v>
      </c>
      <c r="I219" s="53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s="27" customFormat="1" ht="25.5" customHeight="1">
      <c r="A220" s="77" t="s">
        <v>83</v>
      </c>
      <c r="B220" s="47" t="s">
        <v>84</v>
      </c>
      <c r="C220" s="26" t="s">
        <v>8</v>
      </c>
      <c r="D220" s="50" t="s">
        <v>100</v>
      </c>
      <c r="E220" s="21">
        <f t="shared" si="31"/>
        <v>234.36</v>
      </c>
      <c r="F220" s="21">
        <f>F221+F222+F223+F224</f>
        <v>78.12</v>
      </c>
      <c r="G220" s="21">
        <f>G221+G222+G223+G224</f>
        <v>78.12</v>
      </c>
      <c r="H220" s="21">
        <f>SUM(H221:H224)</f>
        <v>78.12</v>
      </c>
      <c r="I220" s="53" t="s">
        <v>23</v>
      </c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s="27" customFormat="1" ht="15">
      <c r="A221" s="77"/>
      <c r="B221" s="48"/>
      <c r="C221" s="26" t="s">
        <v>9</v>
      </c>
      <c r="D221" s="51"/>
      <c r="E221" s="21">
        <f t="shared" si="31"/>
        <v>0</v>
      </c>
      <c r="F221" s="21">
        <v>0</v>
      </c>
      <c r="G221" s="21">
        <v>0</v>
      </c>
      <c r="H221" s="21">
        <v>0</v>
      </c>
      <c r="I221" s="53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s="27" customFormat="1" ht="15">
      <c r="A222" s="77"/>
      <c r="B222" s="48"/>
      <c r="C222" s="26" t="s">
        <v>10</v>
      </c>
      <c r="D222" s="51"/>
      <c r="E222" s="21">
        <f t="shared" si="31"/>
        <v>117.18</v>
      </c>
      <c r="F222" s="21">
        <v>39.06</v>
      </c>
      <c r="G222" s="21">
        <v>39.06</v>
      </c>
      <c r="H222" s="21">
        <v>39.06</v>
      </c>
      <c r="I222" s="53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s="27" customFormat="1" ht="15">
      <c r="A223" s="77"/>
      <c r="B223" s="48"/>
      <c r="C223" s="26" t="s">
        <v>11</v>
      </c>
      <c r="D223" s="51"/>
      <c r="E223" s="21">
        <f t="shared" si="31"/>
        <v>0</v>
      </c>
      <c r="F223" s="21">
        <v>0</v>
      </c>
      <c r="G223" s="21">
        <v>0</v>
      </c>
      <c r="H223" s="21">
        <v>0</v>
      </c>
      <c r="I223" s="5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s="27" customFormat="1" ht="34.5" customHeight="1">
      <c r="A224" s="77"/>
      <c r="B224" s="49"/>
      <c r="C224" s="26" t="s">
        <v>12</v>
      </c>
      <c r="D224" s="52"/>
      <c r="E224" s="21">
        <f t="shared" si="31"/>
        <v>117.18</v>
      </c>
      <c r="F224" s="21">
        <v>39.06</v>
      </c>
      <c r="G224" s="21">
        <v>39.06</v>
      </c>
      <c r="H224" s="21">
        <v>39.06</v>
      </c>
      <c r="I224" s="53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s="27" customFormat="1" ht="43.5" customHeight="1">
      <c r="A225" s="77" t="s">
        <v>86</v>
      </c>
      <c r="B225" s="47" t="s">
        <v>85</v>
      </c>
      <c r="C225" s="26" t="s">
        <v>8</v>
      </c>
      <c r="D225" s="50" t="s">
        <v>100</v>
      </c>
      <c r="E225" s="21">
        <f t="shared" si="31"/>
        <v>11272.44</v>
      </c>
      <c r="F225" s="21">
        <f>F226+F227+F228+F229</f>
        <v>3757.48</v>
      </c>
      <c r="G225" s="21">
        <f>G226+G227+G228+G229</f>
        <v>3757.48</v>
      </c>
      <c r="H225" s="21">
        <f>SUM(H226:H229)</f>
        <v>3757.48</v>
      </c>
      <c r="I225" s="53" t="s">
        <v>23</v>
      </c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s="27" customFormat="1" ht="15">
      <c r="A226" s="77"/>
      <c r="B226" s="48"/>
      <c r="C226" s="26" t="s">
        <v>9</v>
      </c>
      <c r="D226" s="51"/>
      <c r="E226" s="21">
        <f t="shared" si="31"/>
        <v>0</v>
      </c>
      <c r="F226" s="21">
        <v>0</v>
      </c>
      <c r="G226" s="21">
        <v>0</v>
      </c>
      <c r="H226" s="21">
        <v>0</v>
      </c>
      <c r="I226" s="53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s="27" customFormat="1" ht="15">
      <c r="A227" s="77"/>
      <c r="B227" s="48"/>
      <c r="C227" s="26" t="s">
        <v>10</v>
      </c>
      <c r="D227" s="51"/>
      <c r="E227" s="21">
        <f t="shared" si="31"/>
        <v>5636.22</v>
      </c>
      <c r="F227" s="21">
        <v>1878.74</v>
      </c>
      <c r="G227" s="21">
        <v>1878.74</v>
      </c>
      <c r="H227" s="21">
        <v>1878.74</v>
      </c>
      <c r="I227" s="53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s="27" customFormat="1" ht="15">
      <c r="A228" s="77"/>
      <c r="B228" s="48"/>
      <c r="C228" s="26" t="s">
        <v>11</v>
      </c>
      <c r="D228" s="51"/>
      <c r="E228" s="21">
        <f t="shared" si="31"/>
        <v>0</v>
      </c>
      <c r="F228" s="21">
        <v>0</v>
      </c>
      <c r="G228" s="21">
        <v>0</v>
      </c>
      <c r="H228" s="21">
        <v>0</v>
      </c>
      <c r="I228" s="53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s="27" customFormat="1" ht="15.75" thickBot="1">
      <c r="A229" s="126"/>
      <c r="B229" s="66"/>
      <c r="C229" s="32" t="s">
        <v>12</v>
      </c>
      <c r="D229" s="52"/>
      <c r="E229" s="22">
        <f t="shared" si="31"/>
        <v>5636.22</v>
      </c>
      <c r="F229" s="22">
        <v>1878.74</v>
      </c>
      <c r="G229" s="22">
        <v>1878.74</v>
      </c>
      <c r="H229" s="22">
        <v>1878.74</v>
      </c>
      <c r="I229" s="56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s="27" customFormat="1" ht="30" customHeight="1">
      <c r="A230" s="57" t="s">
        <v>34</v>
      </c>
      <c r="B230" s="59" t="s">
        <v>35</v>
      </c>
      <c r="C230" s="28" t="s">
        <v>8</v>
      </c>
      <c r="D230" s="63" t="s">
        <v>100</v>
      </c>
      <c r="E230" s="23">
        <f t="shared" si="31"/>
        <v>8879.18</v>
      </c>
      <c r="F230" s="23">
        <f>SUM(F231:F234)</f>
        <v>3171.92</v>
      </c>
      <c r="G230" s="23">
        <f>SUM(G231:G234)</f>
        <v>2833.63</v>
      </c>
      <c r="H230" s="23">
        <f>SUM(H231:H234)</f>
        <v>2873.63</v>
      </c>
      <c r="I230" s="61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s="27" customFormat="1" ht="18" customHeight="1">
      <c r="A231" s="58"/>
      <c r="B231" s="60"/>
      <c r="C231" s="29" t="s">
        <v>9</v>
      </c>
      <c r="D231" s="64"/>
      <c r="E231" s="24">
        <f t="shared" si="31"/>
        <v>0</v>
      </c>
      <c r="F231" s="24">
        <f aca="true" t="shared" si="32" ref="F231:H234">F236+F241</f>
        <v>0</v>
      </c>
      <c r="G231" s="24">
        <f t="shared" si="32"/>
        <v>0</v>
      </c>
      <c r="H231" s="24">
        <f t="shared" si="32"/>
        <v>0</v>
      </c>
      <c r="I231" s="62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s="27" customFormat="1" ht="15">
      <c r="A232" s="58"/>
      <c r="B232" s="60"/>
      <c r="C232" s="29" t="s">
        <v>10</v>
      </c>
      <c r="D232" s="64"/>
      <c r="E232" s="24">
        <f t="shared" si="31"/>
        <v>0</v>
      </c>
      <c r="F232" s="24">
        <f t="shared" si="32"/>
        <v>0</v>
      </c>
      <c r="G232" s="24">
        <f t="shared" si="32"/>
        <v>0</v>
      </c>
      <c r="H232" s="24">
        <f t="shared" si="32"/>
        <v>0</v>
      </c>
      <c r="I232" s="6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s="27" customFormat="1" ht="15">
      <c r="A233" s="58"/>
      <c r="B233" s="60"/>
      <c r="C233" s="29" t="s">
        <v>11</v>
      </c>
      <c r="D233" s="64"/>
      <c r="E233" s="24">
        <f t="shared" si="31"/>
        <v>0</v>
      </c>
      <c r="F233" s="24">
        <f t="shared" si="32"/>
        <v>0</v>
      </c>
      <c r="G233" s="24">
        <f t="shared" si="32"/>
        <v>0</v>
      </c>
      <c r="H233" s="24">
        <f t="shared" si="32"/>
        <v>0</v>
      </c>
      <c r="I233" s="62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s="27" customFormat="1" ht="15">
      <c r="A234" s="58"/>
      <c r="B234" s="60"/>
      <c r="C234" s="29" t="s">
        <v>12</v>
      </c>
      <c r="D234" s="65"/>
      <c r="E234" s="24">
        <f t="shared" si="31"/>
        <v>8879.18</v>
      </c>
      <c r="F234" s="24">
        <f t="shared" si="32"/>
        <v>3171.92</v>
      </c>
      <c r="G234" s="24">
        <f t="shared" si="32"/>
        <v>2833.63</v>
      </c>
      <c r="H234" s="24">
        <f t="shared" si="32"/>
        <v>2873.63</v>
      </c>
      <c r="I234" s="62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s="27" customFormat="1" ht="13.5" customHeight="1">
      <c r="A235" s="54" t="s">
        <v>87</v>
      </c>
      <c r="B235" s="47" t="s">
        <v>88</v>
      </c>
      <c r="C235" s="26" t="s">
        <v>8</v>
      </c>
      <c r="D235" s="50" t="s">
        <v>100</v>
      </c>
      <c r="E235" s="21">
        <f t="shared" si="31"/>
        <v>6004.64</v>
      </c>
      <c r="F235" s="21">
        <f>F236+F237+F238+F239</f>
        <v>2093.38</v>
      </c>
      <c r="G235" s="21">
        <f>G236+G237+G238+G239</f>
        <v>1955.63</v>
      </c>
      <c r="H235" s="21">
        <f>SUM(H236:H239)</f>
        <v>1955.63</v>
      </c>
      <c r="I235" s="53" t="s">
        <v>23</v>
      </c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s="27" customFormat="1" ht="11.25" customHeight="1">
      <c r="A236" s="54"/>
      <c r="B236" s="48"/>
      <c r="C236" s="26" t="s">
        <v>9</v>
      </c>
      <c r="D236" s="51"/>
      <c r="E236" s="21">
        <f t="shared" si="31"/>
        <v>0</v>
      </c>
      <c r="F236" s="21">
        <v>0</v>
      </c>
      <c r="G236" s="21">
        <v>0</v>
      </c>
      <c r="H236" s="21">
        <v>0</v>
      </c>
      <c r="I236" s="53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s="27" customFormat="1" ht="11.25" customHeight="1">
      <c r="A237" s="54"/>
      <c r="B237" s="48"/>
      <c r="C237" s="26" t="s">
        <v>10</v>
      </c>
      <c r="D237" s="51"/>
      <c r="E237" s="21">
        <f t="shared" si="31"/>
        <v>0</v>
      </c>
      <c r="F237" s="21">
        <v>0</v>
      </c>
      <c r="G237" s="21">
        <v>0</v>
      </c>
      <c r="H237" s="21">
        <v>0</v>
      </c>
      <c r="I237" s="53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s="27" customFormat="1" ht="12" customHeight="1">
      <c r="A238" s="54"/>
      <c r="B238" s="48"/>
      <c r="C238" s="26" t="s">
        <v>11</v>
      </c>
      <c r="D238" s="51"/>
      <c r="E238" s="21">
        <f t="shared" si="31"/>
        <v>0</v>
      </c>
      <c r="F238" s="21">
        <v>0</v>
      </c>
      <c r="G238" s="21">
        <v>0</v>
      </c>
      <c r="H238" s="21">
        <v>0</v>
      </c>
      <c r="I238" s="53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s="27" customFormat="1" ht="15">
      <c r="A239" s="54"/>
      <c r="B239" s="49"/>
      <c r="C239" s="26" t="s">
        <v>12</v>
      </c>
      <c r="D239" s="52"/>
      <c r="E239" s="21">
        <f t="shared" si="31"/>
        <v>6004.64</v>
      </c>
      <c r="F239" s="21">
        <v>2093.38</v>
      </c>
      <c r="G239" s="21">
        <v>1955.63</v>
      </c>
      <c r="H239" s="21">
        <v>1955.63</v>
      </c>
      <c r="I239" s="53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s="27" customFormat="1" ht="15" customHeight="1">
      <c r="A240" s="54" t="s">
        <v>89</v>
      </c>
      <c r="B240" s="47" t="s">
        <v>90</v>
      </c>
      <c r="C240" s="26" t="s">
        <v>8</v>
      </c>
      <c r="D240" s="50" t="s">
        <v>100</v>
      </c>
      <c r="E240" s="21">
        <f t="shared" si="31"/>
        <v>2874.54</v>
      </c>
      <c r="F240" s="21">
        <f>F241+F242+F243+F244</f>
        <v>1078.54</v>
      </c>
      <c r="G240" s="21">
        <f>G241+G242+G243+G244</f>
        <v>878</v>
      </c>
      <c r="H240" s="21">
        <f>SUM(H241:H244)</f>
        <v>918</v>
      </c>
      <c r="I240" s="53" t="s">
        <v>29</v>
      </c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s="27" customFormat="1" ht="15">
      <c r="A241" s="54"/>
      <c r="B241" s="48"/>
      <c r="C241" s="26" t="s">
        <v>9</v>
      </c>
      <c r="D241" s="51"/>
      <c r="E241" s="21">
        <f t="shared" si="31"/>
        <v>0</v>
      </c>
      <c r="F241" s="21">
        <v>0</v>
      </c>
      <c r="G241" s="21">
        <v>0</v>
      </c>
      <c r="H241" s="21">
        <v>0</v>
      </c>
      <c r="I241" s="53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s="27" customFormat="1" ht="15">
      <c r="A242" s="54"/>
      <c r="B242" s="48"/>
      <c r="C242" s="26" t="s">
        <v>10</v>
      </c>
      <c r="D242" s="51"/>
      <c r="E242" s="21">
        <f aca="true" t="shared" si="33" ref="E242:E264">SUM(F242:H242)</f>
        <v>0</v>
      </c>
      <c r="F242" s="21">
        <v>0</v>
      </c>
      <c r="G242" s="21">
        <v>0</v>
      </c>
      <c r="H242" s="21">
        <v>0</v>
      </c>
      <c r="I242" s="53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s="27" customFormat="1" ht="15">
      <c r="A243" s="54"/>
      <c r="B243" s="48"/>
      <c r="C243" s="26" t="s">
        <v>11</v>
      </c>
      <c r="D243" s="51"/>
      <c r="E243" s="21">
        <f t="shared" si="33"/>
        <v>0</v>
      </c>
      <c r="F243" s="21">
        <v>0</v>
      </c>
      <c r="G243" s="21">
        <v>0</v>
      </c>
      <c r="H243" s="21">
        <v>0</v>
      </c>
      <c r="I243" s="5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s="27" customFormat="1" ht="15.75" thickBot="1">
      <c r="A244" s="55"/>
      <c r="B244" s="66"/>
      <c r="C244" s="32" t="s">
        <v>12</v>
      </c>
      <c r="D244" s="52"/>
      <c r="E244" s="22">
        <f t="shared" si="33"/>
        <v>2874.54</v>
      </c>
      <c r="F244" s="22">
        <v>1078.54</v>
      </c>
      <c r="G244" s="22">
        <v>878</v>
      </c>
      <c r="H244" s="22">
        <v>918</v>
      </c>
      <c r="I244" s="56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s="27" customFormat="1" ht="16.5" customHeight="1" hidden="1">
      <c r="A245" s="57" t="s">
        <v>36</v>
      </c>
      <c r="B245" s="59" t="s">
        <v>91</v>
      </c>
      <c r="C245" s="28" t="s">
        <v>8</v>
      </c>
      <c r="D245" s="63" t="s">
        <v>100</v>
      </c>
      <c r="E245" s="23">
        <f t="shared" si="33"/>
        <v>0</v>
      </c>
      <c r="F245" s="23">
        <f>SUM(F246:F249)</f>
        <v>0</v>
      </c>
      <c r="G245" s="23">
        <f>SUM(G246:G249)</f>
        <v>0</v>
      </c>
      <c r="H245" s="23">
        <f>SUM(H246:H249)</f>
        <v>0</v>
      </c>
      <c r="I245" s="61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s="27" customFormat="1" ht="18.75" customHeight="1" hidden="1">
      <c r="A246" s="58"/>
      <c r="B246" s="60"/>
      <c r="C246" s="29" t="s">
        <v>9</v>
      </c>
      <c r="D246" s="64"/>
      <c r="E246" s="24">
        <f t="shared" si="33"/>
        <v>0</v>
      </c>
      <c r="F246" s="24">
        <f aca="true" t="shared" si="34" ref="F246:H249">F251</f>
        <v>0</v>
      </c>
      <c r="G246" s="24">
        <f t="shared" si="34"/>
        <v>0</v>
      </c>
      <c r="H246" s="24">
        <f t="shared" si="34"/>
        <v>0</v>
      </c>
      <c r="I246" s="62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s="27" customFormat="1" ht="15" hidden="1">
      <c r="A247" s="58"/>
      <c r="B247" s="60"/>
      <c r="C247" s="29" t="s">
        <v>10</v>
      </c>
      <c r="D247" s="64"/>
      <c r="E247" s="24">
        <f t="shared" si="33"/>
        <v>0</v>
      </c>
      <c r="F247" s="24">
        <f t="shared" si="34"/>
        <v>0</v>
      </c>
      <c r="G247" s="24">
        <f t="shared" si="34"/>
        <v>0</v>
      </c>
      <c r="H247" s="24">
        <f t="shared" si="34"/>
        <v>0</v>
      </c>
      <c r="I247" s="62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s="27" customFormat="1" ht="15" hidden="1">
      <c r="A248" s="58"/>
      <c r="B248" s="60"/>
      <c r="C248" s="29" t="s">
        <v>11</v>
      </c>
      <c r="D248" s="64"/>
      <c r="E248" s="24">
        <f t="shared" si="33"/>
        <v>0</v>
      </c>
      <c r="F248" s="24">
        <f t="shared" si="34"/>
        <v>0</v>
      </c>
      <c r="G248" s="24">
        <f t="shared" si="34"/>
        <v>0</v>
      </c>
      <c r="H248" s="24">
        <f t="shared" si="34"/>
        <v>0</v>
      </c>
      <c r="I248" s="62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s="27" customFormat="1" ht="15" hidden="1">
      <c r="A249" s="58"/>
      <c r="B249" s="60"/>
      <c r="C249" s="29" t="s">
        <v>12</v>
      </c>
      <c r="D249" s="65"/>
      <c r="E249" s="24">
        <f t="shared" si="33"/>
        <v>0</v>
      </c>
      <c r="F249" s="24">
        <f t="shared" si="34"/>
        <v>0</v>
      </c>
      <c r="G249" s="24">
        <f t="shared" si="34"/>
        <v>0</v>
      </c>
      <c r="H249" s="24">
        <f t="shared" si="34"/>
        <v>0</v>
      </c>
      <c r="I249" s="62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s="27" customFormat="1" ht="15" hidden="1">
      <c r="A250" s="54" t="s">
        <v>93</v>
      </c>
      <c r="B250" s="47" t="s">
        <v>92</v>
      </c>
      <c r="C250" s="26" t="s">
        <v>8</v>
      </c>
      <c r="D250" s="50" t="s">
        <v>100</v>
      </c>
      <c r="E250" s="21">
        <f t="shared" si="33"/>
        <v>0</v>
      </c>
      <c r="F250" s="21">
        <f>F251+F252+F253+F254</f>
        <v>0</v>
      </c>
      <c r="G250" s="21">
        <f>G251+G252+G253+G254</f>
        <v>0</v>
      </c>
      <c r="H250" s="21">
        <f>SUM(H251:H254)</f>
        <v>0</v>
      </c>
      <c r="I250" s="53" t="s">
        <v>26</v>
      </c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s="27" customFormat="1" ht="15" hidden="1">
      <c r="A251" s="54"/>
      <c r="B251" s="48"/>
      <c r="C251" s="26" t="s">
        <v>9</v>
      </c>
      <c r="D251" s="51"/>
      <c r="E251" s="21">
        <f t="shared" si="33"/>
        <v>0</v>
      </c>
      <c r="F251" s="21">
        <v>0</v>
      </c>
      <c r="G251" s="21">
        <v>0</v>
      </c>
      <c r="H251" s="21">
        <v>0</v>
      </c>
      <c r="I251" s="53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s="27" customFormat="1" ht="15" hidden="1">
      <c r="A252" s="54"/>
      <c r="B252" s="48"/>
      <c r="C252" s="26" t="s">
        <v>10</v>
      </c>
      <c r="D252" s="51"/>
      <c r="E252" s="21">
        <f t="shared" si="33"/>
        <v>0</v>
      </c>
      <c r="F252" s="21">
        <v>0</v>
      </c>
      <c r="G252" s="21">
        <v>0</v>
      </c>
      <c r="H252" s="21">
        <v>0</v>
      </c>
      <c r="I252" s="53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s="27" customFormat="1" ht="15" hidden="1">
      <c r="A253" s="54"/>
      <c r="B253" s="48"/>
      <c r="C253" s="26" t="s">
        <v>11</v>
      </c>
      <c r="D253" s="51"/>
      <c r="E253" s="21">
        <f t="shared" si="33"/>
        <v>0</v>
      </c>
      <c r="F253" s="21">
        <v>0</v>
      </c>
      <c r="G253" s="21">
        <v>0</v>
      </c>
      <c r="H253" s="21">
        <v>0</v>
      </c>
      <c r="I253" s="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s="27" customFormat="1" ht="15.75" hidden="1" thickBot="1">
      <c r="A254" s="55"/>
      <c r="B254" s="66"/>
      <c r="C254" s="32" t="s">
        <v>12</v>
      </c>
      <c r="D254" s="67"/>
      <c r="E254" s="22">
        <f t="shared" si="33"/>
        <v>0</v>
      </c>
      <c r="F254" s="22">
        <v>0</v>
      </c>
      <c r="G254" s="22">
        <v>0</v>
      </c>
      <c r="H254" s="22">
        <v>0</v>
      </c>
      <c r="I254" s="56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s="27" customFormat="1" ht="30.75" customHeight="1">
      <c r="A255" s="57" t="s">
        <v>36</v>
      </c>
      <c r="B255" s="59" t="s">
        <v>37</v>
      </c>
      <c r="C255" s="28" t="s">
        <v>8</v>
      </c>
      <c r="D255" s="63" t="s">
        <v>100</v>
      </c>
      <c r="E255" s="23">
        <f t="shared" si="33"/>
        <v>19</v>
      </c>
      <c r="F255" s="23">
        <f>SUM(F256:F259)</f>
        <v>0</v>
      </c>
      <c r="G255" s="23">
        <f>SUM(G256:G259)</f>
        <v>19</v>
      </c>
      <c r="H255" s="23">
        <f>SUM(H256:H259)</f>
        <v>0</v>
      </c>
      <c r="I255" s="61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s="27" customFormat="1" ht="17.25" customHeight="1">
      <c r="A256" s="58"/>
      <c r="B256" s="60"/>
      <c r="C256" s="29" t="s">
        <v>9</v>
      </c>
      <c r="D256" s="64"/>
      <c r="E256" s="24">
        <f aca="true" t="shared" si="35" ref="E256:E259">SUM(F256:H256)</f>
        <v>0</v>
      </c>
      <c r="F256" s="24">
        <f aca="true" t="shared" si="36" ref="F256:H256">F261</f>
        <v>0</v>
      </c>
      <c r="G256" s="24">
        <f t="shared" si="36"/>
        <v>0</v>
      </c>
      <c r="H256" s="24">
        <f t="shared" si="36"/>
        <v>0</v>
      </c>
      <c r="I256" s="62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s="27" customFormat="1" ht="15">
      <c r="A257" s="58"/>
      <c r="B257" s="60"/>
      <c r="C257" s="29" t="s">
        <v>10</v>
      </c>
      <c r="D257" s="64"/>
      <c r="E257" s="24">
        <f t="shared" si="35"/>
        <v>0</v>
      </c>
      <c r="F257" s="24">
        <f aca="true" t="shared" si="37" ref="F257:H257">F262</f>
        <v>0</v>
      </c>
      <c r="G257" s="24">
        <f t="shared" si="37"/>
        <v>0</v>
      </c>
      <c r="H257" s="24">
        <f t="shared" si="37"/>
        <v>0</v>
      </c>
      <c r="I257" s="62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s="27" customFormat="1" ht="15">
      <c r="A258" s="58"/>
      <c r="B258" s="60"/>
      <c r="C258" s="29" t="s">
        <v>11</v>
      </c>
      <c r="D258" s="64"/>
      <c r="E258" s="24">
        <f t="shared" si="35"/>
        <v>0</v>
      </c>
      <c r="F258" s="24">
        <f aca="true" t="shared" si="38" ref="F258:H258">F263</f>
        <v>0</v>
      </c>
      <c r="G258" s="24">
        <f t="shared" si="38"/>
        <v>0</v>
      </c>
      <c r="H258" s="24">
        <f t="shared" si="38"/>
        <v>0</v>
      </c>
      <c r="I258" s="62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s="27" customFormat="1" ht="15">
      <c r="A259" s="58"/>
      <c r="B259" s="60"/>
      <c r="C259" s="29" t="s">
        <v>12</v>
      </c>
      <c r="D259" s="65"/>
      <c r="E259" s="24">
        <f t="shared" si="35"/>
        <v>19</v>
      </c>
      <c r="F259" s="24">
        <f aca="true" t="shared" si="39" ref="F259:H259">F264</f>
        <v>0</v>
      </c>
      <c r="G259" s="24">
        <f t="shared" si="39"/>
        <v>19</v>
      </c>
      <c r="H259" s="24">
        <f t="shared" si="39"/>
        <v>0</v>
      </c>
      <c r="I259" s="62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s="27" customFormat="1" ht="15">
      <c r="A260" s="54" t="s">
        <v>93</v>
      </c>
      <c r="B260" s="72" t="s">
        <v>94</v>
      </c>
      <c r="C260" s="26" t="s">
        <v>8</v>
      </c>
      <c r="D260" s="73" t="s">
        <v>100</v>
      </c>
      <c r="E260" s="21">
        <f t="shared" si="33"/>
        <v>19</v>
      </c>
      <c r="F260" s="21">
        <f>F261+F262+F263+F264</f>
        <v>0</v>
      </c>
      <c r="G260" s="21">
        <f>G261+G262+G263+G264</f>
        <v>19</v>
      </c>
      <c r="H260" s="21">
        <f>SUM(H261:H264)</f>
        <v>0</v>
      </c>
      <c r="I260" s="53" t="s">
        <v>20</v>
      </c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s="27" customFormat="1" ht="15">
      <c r="A261" s="54"/>
      <c r="B261" s="72"/>
      <c r="C261" s="26" t="s">
        <v>9</v>
      </c>
      <c r="D261" s="73"/>
      <c r="E261" s="21">
        <f t="shared" si="33"/>
        <v>0</v>
      </c>
      <c r="F261" s="21">
        <v>0</v>
      </c>
      <c r="G261" s="21">
        <v>0</v>
      </c>
      <c r="H261" s="21">
        <v>0</v>
      </c>
      <c r="I261" s="53"/>
      <c r="J261"/>
      <c r="K261" s="45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s="27" customFormat="1" ht="15">
      <c r="A262" s="54"/>
      <c r="B262" s="72"/>
      <c r="C262" s="26" t="s">
        <v>10</v>
      </c>
      <c r="D262" s="73"/>
      <c r="E262" s="21">
        <f t="shared" si="33"/>
        <v>0</v>
      </c>
      <c r="F262" s="21">
        <v>0</v>
      </c>
      <c r="G262" s="21">
        <v>0</v>
      </c>
      <c r="H262" s="21">
        <v>0</v>
      </c>
      <c r="I262" s="53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s="27" customFormat="1" ht="15">
      <c r="A263" s="54"/>
      <c r="B263" s="72"/>
      <c r="C263" s="26" t="s">
        <v>11</v>
      </c>
      <c r="D263" s="73"/>
      <c r="E263" s="21">
        <f t="shared" si="33"/>
        <v>0</v>
      </c>
      <c r="F263" s="21">
        <v>0</v>
      </c>
      <c r="G263" s="21">
        <v>0</v>
      </c>
      <c r="H263" s="21">
        <v>0</v>
      </c>
      <c r="I263" s="5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s="27" customFormat="1" ht="15.75" thickBot="1">
      <c r="A264" s="55"/>
      <c r="B264" s="102"/>
      <c r="C264" s="32" t="s">
        <v>12</v>
      </c>
      <c r="D264" s="179"/>
      <c r="E264" s="22">
        <f t="shared" si="33"/>
        <v>19</v>
      </c>
      <c r="F264" s="22">
        <v>0</v>
      </c>
      <c r="G264" s="22">
        <v>19</v>
      </c>
      <c r="H264" s="22">
        <v>0</v>
      </c>
      <c r="I264" s="56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ht="15">
      <c r="D265" s="10"/>
    </row>
  </sheetData>
  <mergeCells count="217">
    <mergeCell ref="A215:A219"/>
    <mergeCell ref="I215:I219"/>
    <mergeCell ref="B215:B219"/>
    <mergeCell ref="D215:D219"/>
    <mergeCell ref="D200:D204"/>
    <mergeCell ref="B260:B264"/>
    <mergeCell ref="A260:A264"/>
    <mergeCell ref="I260:I264"/>
    <mergeCell ref="D260:D264"/>
    <mergeCell ref="B220:B224"/>
    <mergeCell ref="D220:D224"/>
    <mergeCell ref="B225:B229"/>
    <mergeCell ref="D225:D229"/>
    <mergeCell ref="D230:D234"/>
    <mergeCell ref="B235:B239"/>
    <mergeCell ref="D235:D239"/>
    <mergeCell ref="B240:B244"/>
    <mergeCell ref="D240:D244"/>
    <mergeCell ref="A225:A229"/>
    <mergeCell ref="I225:I229"/>
    <mergeCell ref="A230:A234"/>
    <mergeCell ref="A220:A224"/>
    <mergeCell ref="I220:I224"/>
    <mergeCell ref="B210:B214"/>
    <mergeCell ref="B130:B134"/>
    <mergeCell ref="D130:D134"/>
    <mergeCell ref="B135:B139"/>
    <mergeCell ref="D135:D139"/>
    <mergeCell ref="I7:I11"/>
    <mergeCell ref="A12:I12"/>
    <mergeCell ref="F4:H4"/>
    <mergeCell ref="D7:D11"/>
    <mergeCell ref="D180:D184"/>
    <mergeCell ref="D29:D33"/>
    <mergeCell ref="D34:D38"/>
    <mergeCell ref="A4:A5"/>
    <mergeCell ref="B4:B5"/>
    <mergeCell ref="C4:C5"/>
    <mergeCell ref="D4:D5"/>
    <mergeCell ref="D44:D48"/>
    <mergeCell ref="D49:D53"/>
    <mergeCell ref="B19:B23"/>
    <mergeCell ref="I19:I23"/>
    <mergeCell ref="A24:A28"/>
    <mergeCell ref="I24:I28"/>
    <mergeCell ref="A29:A33"/>
    <mergeCell ref="B29:B33"/>
    <mergeCell ref="I29:I33"/>
    <mergeCell ref="B120:B124"/>
    <mergeCell ref="D120:D124"/>
    <mergeCell ref="B125:B129"/>
    <mergeCell ref="D125:D129"/>
    <mergeCell ref="E4:E5"/>
    <mergeCell ref="I4:I5"/>
    <mergeCell ref="A7:B11"/>
    <mergeCell ref="A34:A38"/>
    <mergeCell ref="B34:B38"/>
    <mergeCell ref="I34:I38"/>
    <mergeCell ref="A13:B17"/>
    <mergeCell ref="I13:I17"/>
    <mergeCell ref="A18:I18"/>
    <mergeCell ref="A19:A23"/>
    <mergeCell ref="D13:D17"/>
    <mergeCell ref="D19:D23"/>
    <mergeCell ref="B24:B28"/>
    <mergeCell ref="D24:D28"/>
    <mergeCell ref="B95:B99"/>
    <mergeCell ref="A95:A99"/>
    <mergeCell ref="A100:A104"/>
    <mergeCell ref="I110:I114"/>
    <mergeCell ref="I85:I89"/>
    <mergeCell ref="A90:A94"/>
    <mergeCell ref="A2:I2"/>
    <mergeCell ref="A3:I3"/>
    <mergeCell ref="G1:I1"/>
    <mergeCell ref="H64:H65"/>
    <mergeCell ref="B115:B119"/>
    <mergeCell ref="D115:D119"/>
    <mergeCell ref="B205:B209"/>
    <mergeCell ref="D205:D209"/>
    <mergeCell ref="A180:A184"/>
    <mergeCell ref="B180:B184"/>
    <mergeCell ref="I180:I184"/>
    <mergeCell ref="A195:A199"/>
    <mergeCell ref="I195:I199"/>
    <mergeCell ref="A56:B60"/>
    <mergeCell ref="I56:I60"/>
    <mergeCell ref="A62:I63"/>
    <mergeCell ref="A64:A69"/>
    <mergeCell ref="B64:B69"/>
    <mergeCell ref="C64:C65"/>
    <mergeCell ref="E64:E65"/>
    <mergeCell ref="D56:D60"/>
    <mergeCell ref="A105:A109"/>
    <mergeCell ref="I105:I109"/>
    <mergeCell ref="A85:A89"/>
    <mergeCell ref="D210:D214"/>
    <mergeCell ref="A205:A209"/>
    <mergeCell ref="I205:I209"/>
    <mergeCell ref="A210:A214"/>
    <mergeCell ref="I210:I214"/>
    <mergeCell ref="B195:B199"/>
    <mergeCell ref="D195:D199"/>
    <mergeCell ref="D185:D189"/>
    <mergeCell ref="B190:B194"/>
    <mergeCell ref="A200:A204"/>
    <mergeCell ref="B200:B204"/>
    <mergeCell ref="I200:I204"/>
    <mergeCell ref="I90:I94"/>
    <mergeCell ref="F64:F65"/>
    <mergeCell ref="G64:G65"/>
    <mergeCell ref="I64:I69"/>
    <mergeCell ref="D64:D69"/>
    <mergeCell ref="D70:D74"/>
    <mergeCell ref="D75:D79"/>
    <mergeCell ref="I70:I74"/>
    <mergeCell ref="I75:I79"/>
    <mergeCell ref="B85:B89"/>
    <mergeCell ref="D85:D89"/>
    <mergeCell ref="A39:A43"/>
    <mergeCell ref="I39:I43"/>
    <mergeCell ref="A44:A48"/>
    <mergeCell ref="B44:B48"/>
    <mergeCell ref="I44:I48"/>
    <mergeCell ref="A49:A53"/>
    <mergeCell ref="B49:B53"/>
    <mergeCell ref="I49:I53"/>
    <mergeCell ref="A54:I55"/>
    <mergeCell ref="B39:B43"/>
    <mergeCell ref="D39:D43"/>
    <mergeCell ref="A61:I61"/>
    <mergeCell ref="B155:B159"/>
    <mergeCell ref="D155:D159"/>
    <mergeCell ref="A70:A74"/>
    <mergeCell ref="B70:B74"/>
    <mergeCell ref="A75:A79"/>
    <mergeCell ref="B75:B79"/>
    <mergeCell ref="D95:D99"/>
    <mergeCell ref="I95:I99"/>
    <mergeCell ref="B100:B104"/>
    <mergeCell ref="D100:D104"/>
    <mergeCell ref="I100:I104"/>
    <mergeCell ref="A80:A84"/>
    <mergeCell ref="B80:B84"/>
    <mergeCell ref="D80:D84"/>
    <mergeCell ref="I80:I84"/>
    <mergeCell ref="A150:A154"/>
    <mergeCell ref="I150:I154"/>
    <mergeCell ref="A110:A114"/>
    <mergeCell ref="A115:A119"/>
    <mergeCell ref="I115:I119"/>
    <mergeCell ref="A120:A124"/>
    <mergeCell ref="I120:I124"/>
    <mergeCell ref="B90:B94"/>
    <mergeCell ref="D90:D94"/>
    <mergeCell ref="B160:B164"/>
    <mergeCell ref="I160:I164"/>
    <mergeCell ref="B105:B109"/>
    <mergeCell ref="D105:D109"/>
    <mergeCell ref="B110:B114"/>
    <mergeCell ref="D110:D114"/>
    <mergeCell ref="A165:A169"/>
    <mergeCell ref="I165:I169"/>
    <mergeCell ref="A170:A174"/>
    <mergeCell ref="I170:I174"/>
    <mergeCell ref="A125:A129"/>
    <mergeCell ref="I125:I129"/>
    <mergeCell ref="A130:A134"/>
    <mergeCell ref="I130:I134"/>
    <mergeCell ref="A135:A139"/>
    <mergeCell ref="I135:I139"/>
    <mergeCell ref="A155:A159"/>
    <mergeCell ref="A160:A164"/>
    <mergeCell ref="A140:A144"/>
    <mergeCell ref="I140:I144"/>
    <mergeCell ref="B140:B144"/>
    <mergeCell ref="D140:D144"/>
    <mergeCell ref="B150:B154"/>
    <mergeCell ref="D150:D154"/>
    <mergeCell ref="B165:B169"/>
    <mergeCell ref="D165:D169"/>
    <mergeCell ref="A185:A189"/>
    <mergeCell ref="B185:B189"/>
    <mergeCell ref="I185:I189"/>
    <mergeCell ref="A190:A194"/>
    <mergeCell ref="I190:I194"/>
    <mergeCell ref="D190:D194"/>
    <mergeCell ref="A175:A179"/>
    <mergeCell ref="I175:I179"/>
    <mergeCell ref="B170:B174"/>
    <mergeCell ref="D170:D174"/>
    <mergeCell ref="B175:B179"/>
    <mergeCell ref="D175:D179"/>
    <mergeCell ref="A145:A149"/>
    <mergeCell ref="B145:B149"/>
    <mergeCell ref="D145:D149"/>
    <mergeCell ref="I145:I149"/>
    <mergeCell ref="A250:A254"/>
    <mergeCell ref="I250:I254"/>
    <mergeCell ref="A255:A259"/>
    <mergeCell ref="B255:B259"/>
    <mergeCell ref="I255:I259"/>
    <mergeCell ref="B230:B234"/>
    <mergeCell ref="I230:I234"/>
    <mergeCell ref="A235:A239"/>
    <mergeCell ref="I235:I239"/>
    <mergeCell ref="A240:A244"/>
    <mergeCell ref="I240:I244"/>
    <mergeCell ref="A245:A249"/>
    <mergeCell ref="B245:B249"/>
    <mergeCell ref="I245:I249"/>
    <mergeCell ref="D245:D249"/>
    <mergeCell ref="B250:B254"/>
    <mergeCell ref="D250:D254"/>
    <mergeCell ref="D255:D259"/>
    <mergeCell ref="I155:I159"/>
    <mergeCell ref="D160:D164"/>
  </mergeCells>
  <printOptions/>
  <pageMargins left="0.1968503937007874" right="0.1968503937007874" top="0.1968503937007874" bottom="0.1968503937007874" header="0.15748031496062992" footer="0.15748031496062992"/>
  <pageSetup fitToHeight="8" fitToWidth="1" horizontalDpi="600" verticalDpi="600" orientation="landscape" paperSize="9" scale="85" r:id="rId1"/>
  <ignoredErrors>
    <ignoredError sqref="F125 G85 G150 F90:G90 F95:G95 F100:G100 F105:G105 F110 F115:G115 F130:G130 F135 G70 G7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kolpan2 kolpan2</cp:lastModifiedBy>
  <cp:lastPrinted>2024-02-20T12:05:30Z</cp:lastPrinted>
  <dcterms:created xsi:type="dcterms:W3CDTF">2015-06-05T18:19:34Z</dcterms:created>
  <dcterms:modified xsi:type="dcterms:W3CDTF">2024-02-20T12:06:30Z</dcterms:modified>
  <cp:category/>
  <cp:version/>
  <cp:contentType/>
  <cp:contentStatus/>
</cp:coreProperties>
</file>